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DIO'!$A$2:$H$23</definedName>
    <definedName name="_xlnm.Print_Area" localSheetId="1">'PLAN PRIHODA'!$A$1:$I$52</definedName>
  </definedNames>
  <calcPr fullCalcOnLoad="1"/>
</workbook>
</file>

<file path=xl/sharedStrings.xml><?xml version="1.0" encoding="utf-8"?>
<sst xmlns="http://schemas.openxmlformats.org/spreadsheetml/2006/main" count="168" uniqueCount="130">
  <si>
    <t>PRIHODI POSLOVANJA</t>
  </si>
  <si>
    <t>PRIHODI OD NEFINANCIJSKE IMOVINE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</si>
  <si>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</si>
  <si>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</si>
  <si>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</si>
  <si>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</si>
  <si>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</si>
  <si>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</si>
  <si>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</si>
  <si>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</si>
  <si>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</si>
  <si>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</si>
  <si>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</si>
  <si>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</si>
  <si>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</si>
  <si>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</si>
  <si>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</si>
  <si>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</si>
  <si>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</si>
  <si>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Ostali rashodi za zaposlene</t>
  </si>
  <si>
    <t>Doprinosi na plaće</t>
  </si>
  <si>
    <t>Materijalni rashodi</t>
  </si>
  <si>
    <t>Naknade troškova zaposlenima</t>
  </si>
  <si>
    <t>Rashodi za usluge</t>
  </si>
  <si>
    <t>Ostali financijski rashodi</t>
  </si>
  <si>
    <t>Postrojenja i oprema</t>
  </si>
  <si>
    <t>OPĆI DIO</t>
  </si>
  <si>
    <t>PRIHODI UKUPNO</t>
  </si>
  <si>
    <t>RASHODI UKUPNO</t>
  </si>
  <si>
    <t>Tabela 1.</t>
  </si>
  <si>
    <t>Tabela 2.</t>
  </si>
  <si>
    <t>PLAN: RASHODI I IZDACI</t>
  </si>
  <si>
    <t>Račun rashoda/izdataka</t>
  </si>
  <si>
    <t>Naziv računa</t>
  </si>
  <si>
    <t>državni proračun</t>
  </si>
  <si>
    <t>županijski proračun</t>
  </si>
  <si>
    <t>Plaće</t>
  </si>
  <si>
    <t xml:space="preserve">Plaće </t>
  </si>
  <si>
    <t xml:space="preserve">Rashodi za materijal i energiju </t>
  </si>
  <si>
    <t>Naknada trošk.os.izvan rad.odn.</t>
  </si>
  <si>
    <t>Ostali nespom. rashodi posl.</t>
  </si>
  <si>
    <t>Financijski rashodi</t>
  </si>
  <si>
    <t>Naknade građanima i kućanstvima</t>
  </si>
  <si>
    <t>Ostali rashodi</t>
  </si>
  <si>
    <t>Tekuće donacije</t>
  </si>
  <si>
    <t>Rashodi za nabavu proizvdedene dugotrajne imovine</t>
  </si>
  <si>
    <t>Građevinski objekti</t>
  </si>
  <si>
    <t>Investicije na građ.objektima</t>
  </si>
  <si>
    <t xml:space="preserve">Prijevozna sredstva </t>
  </si>
  <si>
    <t>Knjige, umjetnička djela</t>
  </si>
  <si>
    <t>Višegodišnji nasadi i osnovno st</t>
  </si>
  <si>
    <t>Izdaci za otplatu primlj.kredita</t>
  </si>
  <si>
    <t>UKUPNO AKTIVNOST</t>
  </si>
  <si>
    <t>Datum:</t>
  </si>
  <si>
    <t>M.P.</t>
  </si>
  <si>
    <t>Izradili:</t>
  </si>
  <si>
    <t>Jadranka Svenšek, mag.oec.</t>
  </si>
  <si>
    <t>Renato Vinko, mag.ing.</t>
  </si>
  <si>
    <t>Opći prihodi i primici- Državni proračun</t>
  </si>
  <si>
    <t>Opći prihodi i primici-županijski proračun</t>
  </si>
  <si>
    <t>Tabela 3</t>
  </si>
  <si>
    <t>GOSPODARSKA ŠKOLA, Vladimira Nazora 38, Čakovec</t>
  </si>
  <si>
    <t>Ostale naknade građanima i kućan.</t>
  </si>
  <si>
    <t>Prihodi od nefinancijske imovine i nadoknade štete s osnova osiguranja/ višak prihoda nad rashodima</t>
  </si>
  <si>
    <t>2017.</t>
  </si>
  <si>
    <t>Prihodi od nefinancijske imovine i nadoknade šteta s osnova osiguranja/višak prihoda preth.godine</t>
  </si>
  <si>
    <t>Ukupno prihodi i primici za 2017.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</si>
  <si>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</si>
  <si>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922 višak prihoda</t>
  </si>
  <si>
    <t>2018.</t>
  </si>
  <si>
    <t>Ukupno prihodi i primici za 2018.</t>
  </si>
  <si>
    <t>VIŠAK/ MANAJK/ IZ PRETHODNE GODINE</t>
  </si>
  <si>
    <t>Plaća za redovni rad</t>
  </si>
  <si>
    <t>Plaća za prekovremeni rad</t>
  </si>
  <si>
    <t>Plaća za posebne uvjete</t>
  </si>
  <si>
    <t>Doprinos za obvezno zdr.osig.</t>
  </si>
  <si>
    <t>Poseban dopr.za nezapošlj.inv.</t>
  </si>
  <si>
    <t>Službena putovanja</t>
  </si>
  <si>
    <t>Naknade za prijevoz</t>
  </si>
  <si>
    <t>Stručno usavršavanje zaposč-</t>
  </si>
  <si>
    <t>Ostale naknade trošk.zaposl.</t>
  </si>
  <si>
    <t>Uredski materijal i ostal.mat.</t>
  </si>
  <si>
    <t>Matrijal i sirovine</t>
  </si>
  <si>
    <t>Energija</t>
  </si>
  <si>
    <t>Mat. I dijel.za tekuće i inv.održ.</t>
  </si>
  <si>
    <t>Sitni inventar</t>
  </si>
  <si>
    <t>Službena, radna i zašt.odjeća</t>
  </si>
  <si>
    <t>Usluge telefona, pošte i prijev.</t>
  </si>
  <si>
    <t>Usluge tek.i inv.održav.</t>
  </si>
  <si>
    <t>Usluge promidžbe i inf.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</si>
  <si>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</si>
  <si>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</si>
  <si>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</si>
  <si>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</si>
  <si>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</si>
  <si>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</si>
  <si>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</si>
  <si>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</si>
  <si>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</si>
  <si>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</si>
  <si>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Bankarske usluge i pl.promet</t>
  </si>
  <si>
    <t>Zatezne kamate</t>
  </si>
  <si>
    <t>Tekuće donacije u naravi</t>
  </si>
  <si>
    <t>Uredska oprema i namještaj</t>
  </si>
  <si>
    <t>Instrumenti, uređaji, strojevi</t>
  </si>
  <si>
    <t>Uređaji, strojevi i oprema</t>
  </si>
  <si>
    <t xml:space="preserve">Knjige </t>
  </si>
  <si>
    <t>6614 i 6615</t>
  </si>
  <si>
    <t xml:space="preserve"> </t>
  </si>
  <si>
    <t>KLASA:402-01/16-01/62</t>
  </si>
  <si>
    <t>URBROJ:2109-60-03-16-1</t>
  </si>
  <si>
    <t xml:space="preserve"> Plan 2017.</t>
  </si>
  <si>
    <t>projekcija plana za 2018.</t>
  </si>
  <si>
    <t>projektcija plana za 2019.</t>
  </si>
  <si>
    <t>2019.</t>
  </si>
  <si>
    <t>Ukupno prihodi i primici za 2019.</t>
  </si>
  <si>
    <t>0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</si>
  <si>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</si>
  <si>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</si>
  <si>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</si>
  <si>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</si>
  <si>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922 1 VIŠAK  PRIHODA</t>
  </si>
  <si>
    <t xml:space="preserve">Prihodi od nefinancijske imovine i nadoknade šteta s osnova osiguranja/VIŠAK prihoda </t>
  </si>
  <si>
    <t xml:space="preserve">RAZLIKA - VIŠAK PRIHODA </t>
  </si>
  <si>
    <t xml:space="preserve">  </t>
  </si>
  <si>
    <t>20.12.2016.</t>
  </si>
  <si>
    <t>PLAN RASHODA I IZDATAKA-RAZRADA NA 3. RAZINI</t>
  </si>
  <si>
    <t>PLAN PRIHODA I PRIMITAKA-3. razina konta</t>
  </si>
  <si>
    <t>Elvis Novak, dipl.ing.</t>
  </si>
  <si>
    <t>Predsjednik Školskog odbora: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</si>
</sst>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kn&quot;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1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5" xfId="0" applyFont="1" applyBorder="1" applyAlignment="1" quotePrefix="1">
      <alignment horizontal="left" vertical="center" wrapText="1"/>
    </xf>
    <xf numFmtId="0" fontId="29" fillId="0" borderId="25" xfId="0" applyFont="1" applyBorder="1" applyAlignment="1" quotePrefix="1">
      <alignment horizontal="center" vertical="center" wrapText="1"/>
    </xf>
    <xf numFmtId="0" fontId="26" fillId="0" borderId="2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6" xfId="0" applyFont="1" applyBorder="1" applyAlignment="1" quotePrefix="1">
      <alignment horizontal="left" wrapText="1"/>
    </xf>
    <xf numFmtId="0" fontId="33" fillId="0" borderId="25" xfId="0" applyFont="1" applyBorder="1" applyAlignment="1" quotePrefix="1">
      <alignment horizontal="left" wrapText="1"/>
    </xf>
    <xf numFmtId="0" fontId="33" fillId="0" borderId="25" xfId="0" applyFont="1" applyBorder="1" applyAlignment="1" quotePrefix="1">
      <alignment horizontal="center" wrapText="1"/>
    </xf>
    <xf numFmtId="0" fontId="33" fillId="0" borderId="25" xfId="0" applyNumberFormat="1" applyFont="1" applyFill="1" applyBorder="1" applyAlignment="1" applyProtection="1" quotePrefix="1">
      <alignment horizontal="left"/>
      <protection/>
    </xf>
    <xf numFmtId="0" fontId="26" fillId="0" borderId="27" xfId="0" applyNumberFormat="1" applyFont="1" applyFill="1" applyBorder="1" applyAlignment="1" applyProtection="1">
      <alignment horizont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1" fillId="0" borderId="25" xfId="0" applyNumberFormat="1" applyFont="1" applyFill="1" applyBorder="1" applyAlignment="1" applyProtection="1">
      <alignment/>
      <protection/>
    </xf>
    <xf numFmtId="3" fontId="33" fillId="0" borderId="27" xfId="0" applyNumberFormat="1" applyFont="1" applyBorder="1" applyAlignment="1">
      <alignment horizontal="right"/>
    </xf>
    <xf numFmtId="3" fontId="33" fillId="0" borderId="27" xfId="0" applyNumberFormat="1" applyFont="1" applyFill="1" applyBorder="1" applyAlignment="1" applyProtection="1">
      <alignment horizontal="right" wrapText="1"/>
      <protection/>
    </xf>
    <xf numFmtId="0" fontId="35" fillId="0" borderId="25" xfId="0" applyNumberFormat="1" applyFont="1" applyFill="1" applyBorder="1" applyAlignment="1" applyProtection="1">
      <alignment wrapText="1"/>
      <protection/>
    </xf>
    <xf numFmtId="3" fontId="33" fillId="0" borderId="26" xfId="0" applyNumberFormat="1" applyFont="1" applyBorder="1" applyAlignment="1">
      <alignment horizontal="right"/>
    </xf>
    <xf numFmtId="0" fontId="33" fillId="0" borderId="25" xfId="0" applyFont="1" applyBorder="1" applyAlignment="1" quotePrefix="1">
      <alignment horizontal="left"/>
    </xf>
    <xf numFmtId="0" fontId="33" fillId="0" borderId="25" xfId="0" applyNumberFormat="1" applyFont="1" applyFill="1" applyBorder="1" applyAlignment="1" applyProtection="1">
      <alignment wrapText="1"/>
      <protection/>
    </xf>
    <xf numFmtId="0" fontId="35" fillId="0" borderId="25" xfId="0" applyNumberFormat="1" applyFont="1" applyFill="1" applyBorder="1" applyAlignment="1" applyProtection="1">
      <alignment horizontal="center" wrapText="1"/>
      <protection/>
    </xf>
    <xf numFmtId="0" fontId="34" fillId="0" borderId="2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0" borderId="29" xfId="0" applyNumberFormat="1" applyFont="1" applyFill="1" applyBorder="1" applyAlignment="1">
      <alignment horizontal="right" vertical="top" wrapText="1"/>
    </xf>
    <xf numFmtId="1" fontId="22" fillId="0" borderId="30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 horizontal="right" vertical="center" wrapText="1"/>
      <protection/>
    </xf>
    <xf numFmtId="3" fontId="40" fillId="0" borderId="0" xfId="89" applyNumberFormat="1" applyFont="1" applyBorder="1">
      <alignment/>
      <protection/>
    </xf>
    <xf numFmtId="3" fontId="41" fillId="0" borderId="27" xfId="89" applyNumberFormat="1" applyFont="1" applyFill="1" applyBorder="1" applyAlignment="1">
      <alignment horizontal="center" wrapText="1"/>
      <protection/>
    </xf>
    <xf numFmtId="3" fontId="41" fillId="0" borderId="27" xfId="89" applyNumberFormat="1" applyFont="1" applyBorder="1">
      <alignment/>
      <protection/>
    </xf>
    <xf numFmtId="3" fontId="41" fillId="0" borderId="0" xfId="89" applyNumberFormat="1" applyFont="1" applyBorder="1">
      <alignment/>
      <protection/>
    </xf>
    <xf numFmtId="0" fontId="41" fillId="0" borderId="31" xfId="89" applyNumberFormat="1" applyFont="1" applyBorder="1" applyAlignment="1">
      <alignment horizontal="center"/>
      <protection/>
    </xf>
    <xf numFmtId="0" fontId="41" fillId="0" borderId="31" xfId="89" applyNumberFormat="1" applyFont="1" applyBorder="1" applyAlignment="1">
      <alignment horizontal="center" wrapText="1"/>
      <protection/>
    </xf>
    <xf numFmtId="0" fontId="41" fillId="0" borderId="27" xfId="89" applyNumberFormat="1" applyFont="1" applyFill="1" applyBorder="1" applyAlignment="1">
      <alignment horizontal="center" vertical="center"/>
      <protection/>
    </xf>
    <xf numFmtId="3" fontId="41" fillId="0" borderId="27" xfId="89" applyNumberFormat="1" applyFont="1" applyFill="1" applyBorder="1" applyAlignment="1" quotePrefix="1">
      <alignment horizontal="center" vertical="center" wrapText="1"/>
      <protection/>
    </xf>
    <xf numFmtId="0" fontId="41" fillId="0" borderId="27" xfId="89" applyNumberFormat="1" applyFont="1" applyFill="1" applyBorder="1" applyAlignment="1" quotePrefix="1">
      <alignment horizontal="center" vertical="center" wrapText="1"/>
      <protection/>
    </xf>
    <xf numFmtId="0" fontId="41" fillId="0" borderId="27" xfId="89" applyNumberFormat="1" applyFont="1" applyFill="1" applyBorder="1" applyAlignment="1">
      <alignment horizontal="center" vertical="center" wrapText="1"/>
      <protection/>
    </xf>
    <xf numFmtId="0" fontId="41" fillId="0" borderId="27" xfId="89" applyNumberFormat="1" applyFont="1" applyBorder="1" applyAlignment="1">
      <alignment horizontal="center"/>
      <protection/>
    </xf>
    <xf numFmtId="0" fontId="40" fillId="0" borderId="27" xfId="89" applyNumberFormat="1" applyFont="1" applyBorder="1" applyAlignment="1">
      <alignment horizontal="center"/>
      <protection/>
    </xf>
    <xf numFmtId="0" fontId="40" fillId="0" borderId="27" xfId="89" applyNumberFormat="1" applyFont="1" applyBorder="1">
      <alignment/>
      <protection/>
    </xf>
    <xf numFmtId="3" fontId="40" fillId="0" borderId="27" xfId="89" applyNumberFormat="1" applyFont="1" applyBorder="1">
      <alignment/>
      <protection/>
    </xf>
    <xf numFmtId="3" fontId="40" fillId="0" borderId="26" xfId="89" applyNumberFormat="1" applyFont="1" applyBorder="1">
      <alignment/>
      <protection/>
    </xf>
    <xf numFmtId="0" fontId="41" fillId="0" borderId="27" xfId="89" applyNumberFormat="1" applyFont="1" applyBorder="1" applyAlignment="1">
      <alignment horizontal="left"/>
      <protection/>
    </xf>
    <xf numFmtId="0" fontId="41" fillId="0" borderId="27" xfId="89" applyNumberFormat="1" applyFont="1" applyBorder="1">
      <alignment/>
      <protection/>
    </xf>
    <xf numFmtId="0" fontId="40" fillId="0" borderId="0" xfId="89" applyNumberFormat="1" applyFont="1" applyBorder="1">
      <alignment/>
      <protection/>
    </xf>
    <xf numFmtId="3" fontId="40" fillId="0" borderId="0" xfId="89" applyNumberFormat="1" applyFont="1" applyBorder="1" applyAlignment="1">
      <alignment wrapText="1"/>
      <protection/>
    </xf>
    <xf numFmtId="0" fontId="40" fillId="0" borderId="0" xfId="89" applyNumberFormat="1" applyFont="1" applyBorder="1" applyAlignment="1">
      <alignment horizontal="center"/>
      <protection/>
    </xf>
    <xf numFmtId="0" fontId="40" fillId="0" borderId="0" xfId="87" applyNumberFormat="1" applyFont="1" applyBorder="1">
      <alignment/>
      <protection/>
    </xf>
    <xf numFmtId="3" fontId="40" fillId="0" borderId="0" xfId="87" applyNumberFormat="1" applyFont="1" applyBorder="1">
      <alignment/>
      <protection/>
    </xf>
    <xf numFmtId="3" fontId="41" fillId="0" borderId="0" xfId="87" applyNumberFormat="1" applyFont="1" applyBorder="1">
      <alignment/>
      <protection/>
    </xf>
    <xf numFmtId="0" fontId="22" fillId="0" borderId="0" xfId="87" applyFont="1" applyAlignment="1">
      <alignment/>
      <protection/>
    </xf>
    <xf numFmtId="0" fontId="41" fillId="0" borderId="0" xfId="87" applyNumberFormat="1" applyFont="1" applyBorder="1" applyAlignment="1">
      <alignment horizontal="center"/>
      <protection/>
    </xf>
    <xf numFmtId="0" fontId="43" fillId="0" borderId="27" xfId="89" applyNumberFormat="1" applyFont="1" applyBorder="1">
      <alignment/>
      <protection/>
    </xf>
    <xf numFmtId="0" fontId="42" fillId="0" borderId="27" xfId="89" applyNumberFormat="1" applyFont="1" applyBorder="1">
      <alignment/>
      <protection/>
    </xf>
    <xf numFmtId="0" fontId="42" fillId="0" borderId="27" xfId="89" applyNumberFormat="1" applyFont="1" applyBorder="1" applyAlignment="1">
      <alignment wrapText="1"/>
      <protection/>
    </xf>
    <xf numFmtId="0" fontId="41" fillId="0" borderId="31" xfId="89" applyNumberFormat="1" applyFont="1" applyFill="1" applyBorder="1" applyAlignment="1">
      <alignment horizontal="center"/>
      <protection/>
    </xf>
    <xf numFmtId="0" fontId="41" fillId="0" borderId="31" xfId="89" applyNumberFormat="1" applyFont="1" applyFill="1" applyBorder="1" applyAlignment="1">
      <alignment horizontal="center" wrapText="1"/>
      <protection/>
    </xf>
    <xf numFmtId="3" fontId="40" fillId="0" borderId="0" xfId="89" applyNumberFormat="1" applyFont="1" applyFill="1" applyBorder="1">
      <alignment/>
      <protection/>
    </xf>
    <xf numFmtId="3" fontId="41" fillId="0" borderId="27" xfId="89" applyNumberFormat="1" applyFont="1" applyFill="1" applyBorder="1">
      <alignment/>
      <protection/>
    </xf>
    <xf numFmtId="3" fontId="41" fillId="0" borderId="0" xfId="89" applyNumberFormat="1" applyFont="1" applyFill="1" applyBorder="1">
      <alignment/>
      <protection/>
    </xf>
    <xf numFmtId="3" fontId="41" fillId="0" borderId="26" xfId="89" applyNumberFormat="1" applyFont="1" applyFill="1" applyBorder="1" applyAlignment="1">
      <alignment/>
      <protection/>
    </xf>
    <xf numFmtId="3" fontId="40" fillId="0" borderId="27" xfId="89" applyNumberFormat="1" applyFont="1" applyFill="1" applyBorder="1">
      <alignment/>
      <protection/>
    </xf>
    <xf numFmtId="3" fontId="40" fillId="0" borderId="26" xfId="89" applyNumberFormat="1" applyFont="1" applyFill="1" applyBorder="1" applyAlignment="1">
      <alignment wrapText="1"/>
      <protection/>
    </xf>
    <xf numFmtId="3" fontId="41" fillId="0" borderId="26" xfId="89" applyNumberFormat="1" applyFont="1" applyFill="1" applyBorder="1" applyAlignment="1">
      <alignment wrapText="1"/>
      <protection/>
    </xf>
    <xf numFmtId="3" fontId="40" fillId="0" borderId="0" xfId="87" applyNumberFormat="1" applyFont="1" applyFill="1" applyBorder="1">
      <alignment/>
      <protection/>
    </xf>
    <xf numFmtId="3" fontId="40" fillId="0" borderId="0" xfId="87" applyNumberFormat="1" applyFont="1" applyFill="1" applyBorder="1" applyAlignment="1">
      <alignment wrapText="1"/>
      <protection/>
    </xf>
    <xf numFmtId="3" fontId="41" fillId="0" borderId="0" xfId="87" applyNumberFormat="1" applyFont="1" applyFill="1" applyBorder="1">
      <alignment/>
      <protection/>
    </xf>
    <xf numFmtId="3" fontId="40" fillId="0" borderId="0" xfId="89" applyNumberFormat="1" applyFont="1" applyFill="1" applyBorder="1" applyAlignment="1">
      <alignment wrapText="1"/>
      <protection/>
    </xf>
    <xf numFmtId="3" fontId="41" fillId="0" borderId="27" xfId="89" applyNumberFormat="1" applyFont="1" applyBorder="1">
      <alignment/>
      <protection/>
    </xf>
    <xf numFmtId="0" fontId="41" fillId="0" borderId="27" xfId="89" applyNumberFormat="1" applyFont="1" applyBorder="1" applyAlignment="1">
      <alignment horizontal="center"/>
      <protection/>
    </xf>
    <xf numFmtId="0" fontId="41" fillId="0" borderId="27" xfId="89" applyNumberFormat="1" applyFont="1" applyBorder="1">
      <alignment/>
      <protection/>
    </xf>
    <xf numFmtId="3" fontId="41" fillId="0" borderId="27" xfId="89" applyNumberFormat="1" applyFont="1" applyFill="1" applyBorder="1">
      <alignment/>
      <protection/>
    </xf>
    <xf numFmtId="3" fontId="41" fillId="0" borderId="26" xfId="89" applyNumberFormat="1" applyFont="1" applyBorder="1">
      <alignment/>
      <protection/>
    </xf>
    <xf numFmtId="1" fontId="22" fillId="49" borderId="32" xfId="0" applyNumberFormat="1" applyFont="1" applyFill="1" applyBorder="1" applyAlignment="1">
      <alignment horizontal="right" vertical="top" wrapText="1"/>
    </xf>
    <xf numFmtId="0" fontId="22" fillId="0" borderId="33" xfId="0" applyFont="1" applyBorder="1" applyAlignment="1">
      <alignment vertical="center" wrapText="1"/>
    </xf>
    <xf numFmtId="3" fontId="41" fillId="0" borderId="0" xfId="87" applyNumberFormat="1" applyFont="1" applyFill="1" applyBorder="1" applyAlignment="1">
      <alignment horizontal="center"/>
      <protection/>
    </xf>
    <xf numFmtId="1" fontId="22" fillId="49" borderId="34" xfId="0" applyNumberFormat="1" applyFont="1" applyFill="1" applyBorder="1" applyAlignment="1">
      <alignment horizontal="left" wrapText="1"/>
    </xf>
    <xf numFmtId="0" fontId="22" fillId="0" borderId="35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/>
    </xf>
    <xf numFmtId="3" fontId="21" fillId="0" borderId="39" xfId="0" applyNumberFormat="1" applyFont="1" applyBorder="1" applyAlignment="1">
      <alignment horizont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1" fontId="21" fillId="0" borderId="41" xfId="0" applyNumberFormat="1" applyFont="1" applyBorder="1" applyAlignment="1">
      <alignment horizontal="left" wrapText="1"/>
    </xf>
    <xf numFmtId="1" fontId="21" fillId="0" borderId="42" xfId="0" applyNumberFormat="1" applyFont="1" applyBorder="1" applyAlignment="1">
      <alignment wrapText="1"/>
    </xf>
    <xf numFmtId="1" fontId="21" fillId="49" borderId="41" xfId="0" applyNumberFormat="1" applyFont="1" applyFill="1" applyBorder="1" applyAlignment="1">
      <alignment horizontal="left" wrapText="1"/>
    </xf>
    <xf numFmtId="1" fontId="21" fillId="49" borderId="45" xfId="0" applyNumberFormat="1" applyFont="1" applyFill="1" applyBorder="1" applyAlignment="1">
      <alignment horizontal="left" wrapText="1"/>
    </xf>
    <xf numFmtId="0" fontId="27" fillId="0" borderId="31" xfId="0" applyNumberFormat="1" applyFont="1" applyFill="1" applyBorder="1" applyAlignment="1" applyProtection="1">
      <alignment vertical="center"/>
      <protection/>
    </xf>
    <xf numFmtId="3" fontId="21" fillId="0" borderId="39" xfId="0" applyNumberFormat="1" applyFont="1" applyBorder="1" applyAlignment="1">
      <alignment horizontal="right" wrapText="1"/>
    </xf>
    <xf numFmtId="1" fontId="21" fillId="49" borderId="46" xfId="0" applyNumberFormat="1" applyFont="1" applyFill="1" applyBorder="1" applyAlignment="1">
      <alignment horizontal="left" wrapText="1"/>
    </xf>
    <xf numFmtId="1" fontId="21" fillId="49" borderId="47" xfId="0" applyNumberFormat="1" applyFont="1" applyFill="1" applyBorder="1" applyAlignment="1">
      <alignment horizontal="left" wrapText="1"/>
    </xf>
    <xf numFmtId="1" fontId="21" fillId="0" borderId="47" xfId="0" applyNumberFormat="1" applyFont="1" applyBorder="1" applyAlignment="1">
      <alignment horizontal="left" wrapText="1"/>
    </xf>
    <xf numFmtId="3" fontId="21" fillId="0" borderId="48" xfId="0" applyNumberFormat="1" applyFont="1" applyBorder="1" applyAlignment="1">
      <alignment/>
    </xf>
    <xf numFmtId="1" fontId="21" fillId="0" borderId="49" xfId="0" applyNumberFormat="1" applyFont="1" applyBorder="1" applyAlignment="1">
      <alignment horizontal="left" wrapText="1"/>
    </xf>
    <xf numFmtId="3" fontId="41" fillId="50" borderId="27" xfId="89" applyNumberFormat="1" applyFont="1" applyFill="1" applyBorder="1">
      <alignment/>
      <protection/>
    </xf>
    <xf numFmtId="3" fontId="40" fillId="50" borderId="27" xfId="89" applyNumberFormat="1" applyFont="1" applyFill="1" applyBorder="1">
      <alignment/>
      <protection/>
    </xf>
    <xf numFmtId="3" fontId="41" fillId="50" borderId="27" xfId="89" applyNumberFormat="1" applyFont="1" applyFill="1" applyBorder="1">
      <alignment/>
      <protection/>
    </xf>
    <xf numFmtId="1" fontId="21" fillId="49" borderId="50" xfId="0" applyNumberFormat="1" applyFont="1" applyFill="1" applyBorder="1" applyAlignment="1">
      <alignment horizontal="left" wrapText="1"/>
    </xf>
    <xf numFmtId="1" fontId="21" fillId="49" borderId="51" xfId="0" applyNumberFormat="1" applyFont="1" applyFill="1" applyBorder="1" applyAlignment="1">
      <alignment horizontal="left" wrapText="1"/>
    </xf>
    <xf numFmtId="1" fontId="47" fillId="0" borderId="41" xfId="0" applyNumberFormat="1" applyFont="1" applyBorder="1" applyAlignment="1">
      <alignment horizontal="right" wrapText="1"/>
    </xf>
    <xf numFmtId="3" fontId="21" fillId="0" borderId="52" xfId="0" applyNumberFormat="1" applyFont="1" applyBorder="1" applyAlignment="1">
      <alignment vertical="center" wrapText="1"/>
    </xf>
    <xf numFmtId="3" fontId="22" fillId="0" borderId="53" xfId="0" applyNumberFormat="1" applyFont="1" applyBorder="1" applyAlignment="1">
      <alignment vertical="center" wrapText="1"/>
    </xf>
    <xf numFmtId="3" fontId="21" fillId="0" borderId="53" xfId="0" applyNumberFormat="1" applyFont="1" applyBorder="1" applyAlignment="1">
      <alignment vertical="center" wrapText="1"/>
    </xf>
    <xf numFmtId="3" fontId="22" fillId="0" borderId="45" xfId="0" applyNumberFormat="1" applyFont="1" applyBorder="1" applyAlignment="1">
      <alignment vertical="center" wrapText="1"/>
    </xf>
    <xf numFmtId="3" fontId="21" fillId="0" borderId="54" xfId="0" applyNumberFormat="1" applyFont="1" applyBorder="1" applyAlignment="1">
      <alignment vertical="center" wrapText="1"/>
    </xf>
    <xf numFmtId="3" fontId="22" fillId="0" borderId="55" xfId="0" applyNumberFormat="1" applyFont="1" applyBorder="1" applyAlignment="1">
      <alignment vertical="center" wrapText="1"/>
    </xf>
    <xf numFmtId="3" fontId="21" fillId="0" borderId="55" xfId="0" applyNumberFormat="1" applyFont="1" applyBorder="1" applyAlignment="1">
      <alignment vertical="center" wrapText="1"/>
    </xf>
    <xf numFmtId="3" fontId="22" fillId="0" borderId="50" xfId="0" applyNumberFormat="1" applyFont="1" applyBorder="1" applyAlignment="1">
      <alignment vertical="center" wrapText="1"/>
    </xf>
    <xf numFmtId="3" fontId="22" fillId="0" borderId="43" xfId="0" applyNumberFormat="1" applyFont="1" applyBorder="1" applyAlignment="1">
      <alignment vertical="center" wrapText="1"/>
    </xf>
    <xf numFmtId="3" fontId="22" fillId="0" borderId="39" xfId="0" applyNumberFormat="1" applyFont="1" applyBorder="1" applyAlignment="1">
      <alignment vertical="center" wrapText="1"/>
    </xf>
    <xf numFmtId="3" fontId="21" fillId="0" borderId="39" xfId="0" applyNumberFormat="1" applyFont="1" applyBorder="1" applyAlignment="1">
      <alignment vertical="center" wrapText="1"/>
    </xf>
    <xf numFmtId="3" fontId="22" fillId="0" borderId="41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1" fontId="48" fillId="0" borderId="56" xfId="0" applyNumberFormat="1" applyFont="1" applyBorder="1" applyAlignment="1">
      <alignment horizontal="left" wrapText="1"/>
    </xf>
    <xf numFmtId="3" fontId="22" fillId="0" borderId="57" xfId="0" applyNumberFormat="1" applyFont="1" applyBorder="1" applyAlignment="1">
      <alignment vertical="center" wrapText="1"/>
    </xf>
    <xf numFmtId="3" fontId="21" fillId="0" borderId="58" xfId="0" applyNumberFormat="1" applyFont="1" applyBorder="1" applyAlignment="1">
      <alignment/>
    </xf>
    <xf numFmtId="49" fontId="33" fillId="0" borderId="26" xfId="0" applyNumberFormat="1" applyFont="1" applyBorder="1" applyAlignment="1">
      <alignment horizontal="right"/>
    </xf>
    <xf numFmtId="3" fontId="41" fillId="0" borderId="26" xfId="89" applyNumberFormat="1" applyFont="1" applyFill="1" applyBorder="1" applyAlignment="1">
      <alignment/>
      <protection/>
    </xf>
    <xf numFmtId="0" fontId="40" fillId="0" borderId="27" xfId="89" applyNumberFormat="1" applyFont="1" applyBorder="1" applyAlignment="1">
      <alignment horizontal="center"/>
      <protection/>
    </xf>
    <xf numFmtId="3" fontId="40" fillId="0" borderId="27" xfId="89" applyNumberFormat="1" applyFont="1" applyBorder="1">
      <alignment/>
      <protection/>
    </xf>
    <xf numFmtId="3" fontId="40" fillId="0" borderId="26" xfId="89" applyNumberFormat="1" applyFont="1" applyBorder="1">
      <alignment/>
      <protection/>
    </xf>
    <xf numFmtId="3" fontId="40" fillId="50" borderId="27" xfId="89" applyNumberFormat="1" applyFont="1" applyFill="1" applyBorder="1">
      <alignment/>
      <protection/>
    </xf>
    <xf numFmtId="3" fontId="49" fillId="0" borderId="27" xfId="89" applyNumberFormat="1" applyFont="1" applyBorder="1">
      <alignment/>
      <protection/>
    </xf>
    <xf numFmtId="0" fontId="40" fillId="0" borderId="27" xfId="89" applyNumberFormat="1" applyFont="1" applyBorder="1" applyAlignment="1">
      <alignment horizontal="left"/>
      <protection/>
    </xf>
    <xf numFmtId="0" fontId="40" fillId="0" borderId="27" xfId="89" applyNumberFormat="1" applyFont="1" applyBorder="1">
      <alignment/>
      <protection/>
    </xf>
    <xf numFmtId="3" fontId="40" fillId="0" borderId="26" xfId="89" applyNumberFormat="1" applyFont="1" applyFill="1" applyBorder="1" applyAlignment="1">
      <alignment/>
      <protection/>
    </xf>
    <xf numFmtId="3" fontId="40" fillId="0" borderId="27" xfId="89" applyNumberFormat="1" applyFont="1" applyFill="1" applyBorder="1">
      <alignment/>
      <protection/>
    </xf>
    <xf numFmtId="0" fontId="41" fillId="0" borderId="27" xfId="89" applyNumberFormat="1" applyFont="1" applyBorder="1" applyAlignment="1">
      <alignment horizontal="left"/>
      <protection/>
    </xf>
    <xf numFmtId="3" fontId="40" fillId="0" borderId="26" xfId="89" applyNumberFormat="1" applyFont="1" applyFill="1" applyBorder="1" applyAlignment="1">
      <alignment wrapText="1"/>
      <protection/>
    </xf>
    <xf numFmtId="3" fontId="40" fillId="50" borderId="26" xfId="89" applyNumberFormat="1" applyFont="1" applyFill="1" applyBorder="1" applyAlignment="1">
      <alignment wrapText="1"/>
      <protection/>
    </xf>
    <xf numFmtId="0" fontId="42" fillId="0" borderId="27" xfId="89" applyNumberFormat="1" applyFont="1" applyBorder="1">
      <alignment/>
      <protection/>
    </xf>
    <xf numFmtId="3" fontId="41" fillId="0" borderId="27" xfId="89" applyNumberFormat="1" applyFont="1" applyFill="1" applyBorder="1" applyAlignment="1">
      <alignment wrapText="1"/>
      <protection/>
    </xf>
    <xf numFmtId="1" fontId="21" fillId="0" borderId="59" xfId="0" applyNumberFormat="1" applyFont="1" applyBorder="1" applyAlignment="1">
      <alignment horizontal="left" wrapText="1"/>
    </xf>
    <xf numFmtId="1" fontId="21" fillId="0" borderId="56" xfId="0" applyNumberFormat="1" applyFont="1" applyBorder="1" applyAlignment="1">
      <alignment horizontal="left" wrapText="1"/>
    </xf>
    <xf numFmtId="3" fontId="21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3" fontId="21" fillId="0" borderId="62" xfId="0" applyNumberFormat="1" applyFont="1" applyBorder="1" applyAlignment="1">
      <alignment/>
    </xf>
    <xf numFmtId="4" fontId="33" fillId="0" borderId="27" xfId="0" applyNumberFormat="1" applyFont="1" applyFill="1" applyBorder="1" applyAlignment="1" applyProtection="1">
      <alignment horizontal="right" wrapText="1"/>
      <protection/>
    </xf>
    <xf numFmtId="4" fontId="21" fillId="0" borderId="23" xfId="0" applyNumberFormat="1" applyFont="1" applyBorder="1" applyAlignment="1">
      <alignment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6" fillId="0" borderId="26" xfId="0" applyNumberFormat="1" applyFont="1" applyFill="1" applyBorder="1" applyAlignment="1" applyProtection="1" quotePrefix="1">
      <alignment horizontal="left" wrapText="1"/>
      <protection/>
    </xf>
    <xf numFmtId="0" fontId="37" fillId="0" borderId="25" xfId="0" applyNumberFormat="1" applyFont="1" applyFill="1" applyBorder="1" applyAlignment="1" applyProtection="1">
      <alignment wrapText="1"/>
      <protection/>
    </xf>
    <xf numFmtId="0" fontId="36" fillId="0" borderId="26" xfId="0" applyNumberFormat="1" applyFont="1" applyFill="1" applyBorder="1" applyAlignment="1" applyProtection="1">
      <alignment horizontal="left" wrapText="1"/>
      <protection/>
    </xf>
    <xf numFmtId="0" fontId="33" fillId="0" borderId="26" xfId="0" applyNumberFormat="1" applyFont="1" applyFill="1" applyBorder="1" applyAlignment="1" applyProtection="1">
      <alignment horizontal="left" wrapText="1"/>
      <protection/>
    </xf>
    <xf numFmtId="0" fontId="3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46" fillId="0" borderId="0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 quotePrefix="1">
      <alignment horizontal="left" wrapText="1"/>
      <protection/>
    </xf>
    <xf numFmtId="0" fontId="21" fillId="0" borderId="25" xfId="0" applyNumberFormat="1" applyFont="1" applyFill="1" applyBorder="1" applyAlignment="1" applyProtection="1">
      <alignment wrapText="1"/>
      <protection/>
    </xf>
    <xf numFmtId="0" fontId="21" fillId="0" borderId="2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0" borderId="26" xfId="0" applyFont="1" applyBorder="1" applyAlignment="1" quotePrefix="1">
      <alignment horizontal="left"/>
    </xf>
    <xf numFmtId="0" fontId="36" fillId="0" borderId="26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0" fontId="27" fillId="0" borderId="31" xfId="0" applyNumberFormat="1" applyFont="1" applyFill="1" applyBorder="1" applyAlignment="1" applyProtection="1" quotePrefix="1">
      <alignment horizontal="left" wrapText="1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3" fontId="41" fillId="0" borderId="64" xfId="89" applyNumberFormat="1" applyFont="1" applyFill="1" applyBorder="1" applyAlignment="1">
      <alignment horizontal="center" vertical="center" wrapText="1"/>
      <protection/>
    </xf>
    <xf numFmtId="3" fontId="41" fillId="0" borderId="65" xfId="89" applyNumberFormat="1" applyFont="1" applyFill="1" applyBorder="1" applyAlignment="1">
      <alignment horizontal="center" vertical="center" wrapText="1"/>
      <protection/>
    </xf>
    <xf numFmtId="0" fontId="42" fillId="50" borderId="0" xfId="87" applyNumberFormat="1" applyFont="1" applyFill="1" applyBorder="1" applyAlignment="1">
      <alignment horizontal="left"/>
      <protection/>
    </xf>
    <xf numFmtId="0" fontId="41" fillId="0" borderId="26" xfId="89" applyNumberFormat="1" applyFont="1" applyFill="1" applyBorder="1" applyAlignment="1">
      <alignment horizontal="center" vertical="center" wrapText="1"/>
      <protection/>
    </xf>
    <xf numFmtId="0" fontId="41" fillId="0" borderId="63" xfId="89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3" fontId="45" fillId="0" borderId="64" xfId="89" applyNumberFormat="1" applyFont="1" applyFill="1" applyBorder="1" applyAlignment="1">
      <alignment horizontal="center" vertical="center" wrapText="1"/>
      <protection/>
    </xf>
    <xf numFmtId="3" fontId="45" fillId="0" borderId="65" xfId="89" applyNumberFormat="1" applyFont="1" applyFill="1" applyBorder="1" applyAlignment="1">
      <alignment horizontal="center" vertical="center" wrapText="1"/>
      <protection/>
    </xf>
    <xf numFmtId="3" fontId="44" fillId="0" borderId="64" xfId="89" applyNumberFormat="1" applyFont="1" applyFill="1" applyBorder="1" applyAlignment="1">
      <alignment horizontal="center" vertical="center" wrapText="1"/>
      <protection/>
    </xf>
    <xf numFmtId="3" fontId="44" fillId="0" borderId="65" xfId="89" applyNumberFormat="1" applyFont="1" applyFill="1" applyBorder="1" applyAlignment="1">
      <alignment horizontal="center" vertical="center" wrapText="1"/>
      <protection/>
    </xf>
    <xf numFmtId="3" fontId="41" fillId="50" borderId="64" xfId="89" applyNumberFormat="1" applyFont="1" applyFill="1" applyBorder="1" applyAlignment="1">
      <alignment horizontal="center" vertical="center" wrapText="1"/>
      <protection/>
    </xf>
    <xf numFmtId="3" fontId="41" fillId="50" borderId="65" xfId="89" applyNumberFormat="1" applyFont="1" applyFill="1" applyBorder="1" applyAlignment="1">
      <alignment horizontal="center" vertical="center" wrapText="1"/>
      <protection/>
    </xf>
    <xf numFmtId="3" fontId="41" fillId="0" borderId="64" xfId="89" applyNumberFormat="1" applyFont="1" applyFill="1" applyBorder="1" applyAlignment="1" quotePrefix="1">
      <alignment horizontal="center" vertical="center" wrapText="1"/>
      <protection/>
    </xf>
    <xf numFmtId="3" fontId="41" fillId="0" borderId="65" xfId="89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Border="1" applyAlignment="1">
      <alignment horizontal="center"/>
      <protection/>
    </xf>
    <xf numFmtId="3" fontId="41" fillId="0" borderId="0" xfId="87" applyNumberFormat="1" applyFont="1" applyBorder="1" applyAlignment="1">
      <alignment horizont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bično_plan proracuna 2008-2010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477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477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67275"/>
          <a:ext cx="10477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67275"/>
          <a:ext cx="104775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334500"/>
          <a:ext cx="10477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334500"/>
          <a:ext cx="104775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2" customWidth="1"/>
    <col min="5" max="5" width="44.7109375" style="3" customWidth="1"/>
    <col min="6" max="6" width="15.140625" style="3" bestFit="1" customWidth="1"/>
    <col min="7" max="7" width="15.7109375" style="3" customWidth="1"/>
    <col min="8" max="8" width="16.7109375" style="3" customWidth="1"/>
    <col min="9" max="9" width="17.421875" style="3" customWidth="1"/>
    <col min="10" max="10" width="17.8515625" style="3" customWidth="1"/>
    <col min="11" max="11" width="15.28125" style="3" customWidth="1"/>
    <col min="12" max="16384" width="11.421875" style="3" customWidth="1"/>
  </cols>
  <sheetData>
    <row r="1" spans="1:5" ht="37.5" customHeight="1">
      <c r="A1" s="214"/>
      <c r="B1" s="214"/>
      <c r="C1" s="214"/>
      <c r="D1" s="214"/>
      <c r="E1" s="214"/>
    </row>
    <row r="2" spans="1:8" ht="48" customHeight="1">
      <c r="A2" s="203" t="s">
        <v>117</v>
      </c>
      <c r="B2" s="203"/>
      <c r="C2" s="203"/>
      <c r="D2" s="203"/>
      <c r="E2" s="203"/>
      <c r="F2" s="203"/>
      <c r="G2" s="203"/>
      <c r="H2" s="203"/>
    </row>
    <row r="3" spans="1:8" s="53" customFormat="1" ht="26.25" customHeight="1">
      <c r="A3" s="203" t="s">
        <v>26</v>
      </c>
      <c r="B3" s="203"/>
      <c r="C3" s="203"/>
      <c r="D3" s="203"/>
      <c r="E3" s="203"/>
      <c r="F3" s="203"/>
      <c r="G3" s="219"/>
      <c r="H3" s="219"/>
    </row>
    <row r="4" spans="1:8" ht="16.5" customHeight="1">
      <c r="A4" s="215" t="s">
        <v>61</v>
      </c>
      <c r="B4" s="215"/>
      <c r="C4" s="215"/>
      <c r="D4" s="215"/>
      <c r="E4" s="215"/>
      <c r="H4" s="81" t="s">
        <v>29</v>
      </c>
    </row>
    <row r="5" spans="1:9" ht="27.75" customHeight="1">
      <c r="A5" s="55"/>
      <c r="B5" s="56"/>
      <c r="C5" s="56"/>
      <c r="D5" s="57"/>
      <c r="E5" s="58"/>
      <c r="F5" s="59" t="s">
        <v>118</v>
      </c>
      <c r="G5" s="59" t="s">
        <v>119</v>
      </c>
      <c r="H5" s="60" t="s">
        <v>120</v>
      </c>
      <c r="I5" s="61"/>
    </row>
    <row r="6" spans="1:9" ht="21" customHeight="1">
      <c r="A6" s="208" t="s">
        <v>27</v>
      </c>
      <c r="B6" s="207"/>
      <c r="C6" s="207"/>
      <c r="D6" s="207"/>
      <c r="E6" s="218"/>
      <c r="F6" s="64">
        <f>SUM(F7:F8)</f>
        <v>12857800</v>
      </c>
      <c r="G6" s="64">
        <f>SUM(G7:G8)</f>
        <v>12571100</v>
      </c>
      <c r="H6" s="64">
        <f>SUM(H7:H8)</f>
        <v>11467600</v>
      </c>
      <c r="I6" s="78"/>
    </row>
    <row r="7" spans="1:8" ht="22.5" customHeight="1">
      <c r="A7" s="208" t="s">
        <v>0</v>
      </c>
      <c r="B7" s="207"/>
      <c r="C7" s="207"/>
      <c r="D7" s="207"/>
      <c r="E7" s="218"/>
      <c r="F7" s="63">
        <v>12856800</v>
      </c>
      <c r="G7" s="63">
        <v>12570100</v>
      </c>
      <c r="H7" s="63">
        <v>11466600</v>
      </c>
    </row>
    <row r="8" spans="1:8" ht="22.5" customHeight="1">
      <c r="A8" s="220" t="s">
        <v>1</v>
      </c>
      <c r="B8" s="218"/>
      <c r="C8" s="218"/>
      <c r="D8" s="218"/>
      <c r="E8" s="218"/>
      <c r="F8" s="63">
        <v>1000</v>
      </c>
      <c r="G8" s="63">
        <v>1000</v>
      </c>
      <c r="H8" s="63">
        <v>1000</v>
      </c>
    </row>
    <row r="9" spans="1:8" ht="22.5" customHeight="1">
      <c r="A9" s="79" t="s">
        <v>28</v>
      </c>
      <c r="B9" s="62"/>
      <c r="C9" s="62"/>
      <c r="D9" s="62"/>
      <c r="E9" s="62"/>
      <c r="F9" s="63">
        <f>SUM(F10:F11)</f>
        <v>12657800</v>
      </c>
      <c r="G9" s="63">
        <f>SUM(G10:G11)</f>
        <v>12571100</v>
      </c>
      <c r="H9" s="63">
        <f>SUM(H10:H11)</f>
        <v>11467600</v>
      </c>
    </row>
    <row r="10" spans="1:8" ht="22.5" customHeight="1">
      <c r="A10" s="206" t="s">
        <v>2</v>
      </c>
      <c r="B10" s="207"/>
      <c r="C10" s="207"/>
      <c r="D10" s="207"/>
      <c r="E10" s="217"/>
      <c r="F10" s="64">
        <v>12315400</v>
      </c>
      <c r="G10" s="64">
        <v>12382100</v>
      </c>
      <c r="H10" s="64">
        <v>11278600</v>
      </c>
    </row>
    <row r="11" spans="1:8" ht="22.5" customHeight="1">
      <c r="A11" s="220" t="s">
        <v>3</v>
      </c>
      <c r="B11" s="218"/>
      <c r="C11" s="218"/>
      <c r="D11" s="218"/>
      <c r="E11" s="218"/>
      <c r="F11" s="64">
        <v>342400</v>
      </c>
      <c r="G11" s="64">
        <v>189000</v>
      </c>
      <c r="H11" s="64">
        <v>189000</v>
      </c>
    </row>
    <row r="12" spans="1:8" ht="22.5" customHeight="1">
      <c r="A12" s="216" t="s">
        <v>123</v>
      </c>
      <c r="B12" s="217"/>
      <c r="C12" s="217"/>
      <c r="D12" s="217"/>
      <c r="E12" s="217"/>
      <c r="F12" s="201">
        <f>SUM(F6-F9)</f>
        <v>200000</v>
      </c>
      <c r="G12" s="201">
        <v>0</v>
      </c>
      <c r="H12" s="201">
        <v>0</v>
      </c>
    </row>
    <row r="13" spans="1:8" ht="21.75" customHeight="1">
      <c r="A13" s="203"/>
      <c r="B13" s="204"/>
      <c r="C13" s="204"/>
      <c r="D13" s="204"/>
      <c r="E13" s="204"/>
      <c r="F13" s="205"/>
      <c r="G13" s="205"/>
      <c r="H13" s="205"/>
    </row>
    <row r="14" spans="1:8" ht="27.75" customHeight="1">
      <c r="A14" s="55"/>
      <c r="B14" s="56"/>
      <c r="C14" s="56"/>
      <c r="D14" s="57"/>
      <c r="E14" s="58"/>
      <c r="F14" s="59" t="s">
        <v>118</v>
      </c>
      <c r="G14" s="59" t="s">
        <v>119</v>
      </c>
      <c r="H14" s="60" t="s">
        <v>120</v>
      </c>
    </row>
    <row r="15" spans="1:8" ht="22.5" customHeight="1">
      <c r="A15" s="209" t="s">
        <v>71</v>
      </c>
      <c r="B15" s="210"/>
      <c r="C15" s="210"/>
      <c r="D15" s="210"/>
      <c r="E15" s="211"/>
      <c r="F15" s="180" t="s">
        <v>116</v>
      </c>
      <c r="G15" s="66">
        <v>0</v>
      </c>
      <c r="H15" s="64">
        <v>0</v>
      </c>
    </row>
    <row r="16" spans="1:8" s="48" customFormat="1" ht="25.5" customHeight="1">
      <c r="A16" s="212"/>
      <c r="B16" s="204"/>
      <c r="C16" s="204"/>
      <c r="D16" s="204"/>
      <c r="E16" s="204"/>
      <c r="F16" s="213"/>
      <c r="G16" s="213"/>
      <c r="H16" s="213"/>
    </row>
    <row r="17" spans="1:8" s="48" customFormat="1" ht="27.75" customHeight="1">
      <c r="A17" s="55"/>
      <c r="B17" s="56"/>
      <c r="C17" s="56"/>
      <c r="D17" s="57"/>
      <c r="E17" s="58"/>
      <c r="F17" s="59" t="s">
        <v>118</v>
      </c>
      <c r="G17" s="59" t="s">
        <v>119</v>
      </c>
      <c r="H17" s="60" t="s">
        <v>120</v>
      </c>
    </row>
    <row r="18" spans="1:8" s="48" customFormat="1" ht="22.5" customHeight="1">
      <c r="A18" s="208" t="s">
        <v>4</v>
      </c>
      <c r="B18" s="207"/>
      <c r="C18" s="207"/>
      <c r="D18" s="207"/>
      <c r="E18" s="207"/>
      <c r="F18" s="63"/>
      <c r="G18" s="63"/>
      <c r="H18" s="63"/>
    </row>
    <row r="19" spans="1:8" s="48" customFormat="1" ht="22.5" customHeight="1">
      <c r="A19" s="208" t="s">
        <v>5</v>
      </c>
      <c r="B19" s="207"/>
      <c r="C19" s="207"/>
      <c r="D19" s="207"/>
      <c r="E19" s="207"/>
      <c r="F19" s="63"/>
      <c r="G19" s="63"/>
      <c r="H19" s="63"/>
    </row>
    <row r="20" spans="1:13" s="48" customFormat="1" ht="22.5" customHeight="1">
      <c r="A20" s="206" t="s">
        <v>6</v>
      </c>
      <c r="B20" s="207"/>
      <c r="C20" s="207"/>
      <c r="D20" s="207"/>
      <c r="E20" s="207"/>
      <c r="F20" s="63"/>
      <c r="G20" s="63"/>
      <c r="H20" s="63"/>
      <c r="M20" s="48" t="s">
        <v>124</v>
      </c>
    </row>
    <row r="21" spans="1:8" s="48" customFormat="1" ht="15" customHeight="1">
      <c r="A21" s="67"/>
      <c r="B21" s="68"/>
      <c r="C21" s="65"/>
      <c r="D21" s="69"/>
      <c r="E21" s="68"/>
      <c r="F21" s="70"/>
      <c r="G21" s="70"/>
      <c r="H21" s="70"/>
    </row>
    <row r="22" spans="1:8" s="48" customFormat="1" ht="22.5" customHeight="1">
      <c r="A22" s="206" t="s">
        <v>7</v>
      </c>
      <c r="B22" s="207"/>
      <c r="C22" s="207"/>
      <c r="D22" s="207"/>
      <c r="E22" s="207"/>
      <c r="F22" s="63">
        <v>0</v>
      </c>
      <c r="G22" s="63">
        <v>0</v>
      </c>
      <c r="H22" s="63">
        <v>0</v>
      </c>
    </row>
    <row r="23" spans="1:6" s="48" customFormat="1" ht="18" customHeight="1">
      <c r="A23" s="71"/>
      <c r="B23" s="54"/>
      <c r="C23" s="54"/>
      <c r="D23" s="54"/>
      <c r="E23" s="54"/>
      <c r="F23" s="48" t="s">
        <v>67</v>
      </c>
    </row>
  </sheetData>
  <sheetProtection/>
  <mergeCells count="17">
    <mergeCell ref="A1:E1"/>
    <mergeCell ref="A4:E4"/>
    <mergeCell ref="A12:E12"/>
    <mergeCell ref="A7:E7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6.00390625" style="18" customWidth="1"/>
    <col min="2" max="4" width="17.57421875" style="18" customWidth="1"/>
    <col min="5" max="5" width="17.57421875" style="49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17.2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</row>
    <row r="2" spans="1:9" ht="18.75" customHeight="1">
      <c r="A2" s="80"/>
      <c r="B2" s="80"/>
      <c r="C2" s="80"/>
      <c r="D2" s="80"/>
      <c r="E2" s="80"/>
      <c r="F2" s="80"/>
      <c r="G2" s="80"/>
      <c r="H2" s="80"/>
      <c r="I2" s="82" t="s">
        <v>30</v>
      </c>
    </row>
    <row r="3" spans="1:9" s="1" customFormat="1" ht="13.5" thickBot="1">
      <c r="A3" s="8"/>
      <c r="I3" s="9" t="s">
        <v>8</v>
      </c>
    </row>
    <row r="4" spans="1:9" s="1" customFormat="1" ht="26.25" thickBot="1">
      <c r="A4" s="129" t="s">
        <v>9</v>
      </c>
      <c r="B4" s="221" t="s">
        <v>11</v>
      </c>
      <c r="C4" s="222"/>
      <c r="D4" s="228" t="s">
        <v>64</v>
      </c>
      <c r="E4" s="228"/>
      <c r="F4" s="228"/>
      <c r="G4" s="228"/>
      <c r="H4" s="228"/>
      <c r="I4" s="229"/>
    </row>
    <row r="5" spans="1:9" s="1" customFormat="1" ht="89.25">
      <c r="A5" s="132" t="s">
        <v>10</v>
      </c>
      <c r="B5" s="133" t="s">
        <v>58</v>
      </c>
      <c r="C5" s="133" t="s">
        <v>59</v>
      </c>
      <c r="D5" s="134" t="s">
        <v>12</v>
      </c>
      <c r="E5" s="134" t="s">
        <v>13</v>
      </c>
      <c r="F5" s="134" t="s">
        <v>14</v>
      </c>
      <c r="G5" s="134" t="s">
        <v>15</v>
      </c>
      <c r="H5" s="134" t="s">
        <v>122</v>
      </c>
      <c r="I5" s="135" t="s">
        <v>16</v>
      </c>
    </row>
    <row r="6" spans="1:9" s="1" customFormat="1" ht="12.75">
      <c r="A6" s="150">
        <v>633</v>
      </c>
      <c r="B6" s="164">
        <v>40000</v>
      </c>
      <c r="C6" s="165"/>
      <c r="D6" s="166">
        <v>0</v>
      </c>
      <c r="E6" s="165"/>
      <c r="F6" s="166">
        <v>0</v>
      </c>
      <c r="G6" s="165"/>
      <c r="H6" s="165"/>
      <c r="I6" s="167"/>
    </row>
    <row r="7" spans="1:9" s="1" customFormat="1" ht="12.75">
      <c r="A7" s="161">
        <v>636</v>
      </c>
      <c r="B7" s="168">
        <v>9038200</v>
      </c>
      <c r="C7" s="169"/>
      <c r="D7" s="170"/>
      <c r="E7" s="169"/>
      <c r="F7" s="170">
        <v>116000</v>
      </c>
      <c r="G7" s="169"/>
      <c r="H7" s="169"/>
      <c r="I7" s="171"/>
    </row>
    <row r="8" spans="1:9" s="1" customFormat="1" ht="12.75">
      <c r="A8" s="161">
        <v>638</v>
      </c>
      <c r="B8" s="168"/>
      <c r="C8" s="169"/>
      <c r="D8" s="170"/>
      <c r="E8" s="169"/>
      <c r="F8" s="170">
        <v>2134500</v>
      </c>
      <c r="G8" s="169"/>
      <c r="H8" s="169"/>
      <c r="I8" s="171"/>
    </row>
    <row r="9" spans="1:9" s="1" customFormat="1" ht="12.75">
      <c r="A9" s="149">
        <v>641</v>
      </c>
      <c r="B9" s="172"/>
      <c r="C9" s="173"/>
      <c r="D9" s="174">
        <v>3500</v>
      </c>
      <c r="E9" s="173"/>
      <c r="F9" s="173"/>
      <c r="G9" s="173"/>
      <c r="H9" s="173"/>
      <c r="I9" s="175"/>
    </row>
    <row r="10" spans="1:9" s="1" customFormat="1" ht="12.75">
      <c r="A10" s="147">
        <v>652</v>
      </c>
      <c r="B10" s="144"/>
      <c r="C10" s="137"/>
      <c r="D10" s="138">
        <v>1000</v>
      </c>
      <c r="E10" s="152">
        <v>167000</v>
      </c>
      <c r="F10" s="137"/>
      <c r="G10" s="137"/>
      <c r="H10" s="137"/>
      <c r="I10" s="141"/>
    </row>
    <row r="11" spans="1:9" s="1" customFormat="1" ht="12.75">
      <c r="A11" s="147" t="s">
        <v>107</v>
      </c>
      <c r="B11" s="144"/>
      <c r="C11" s="137"/>
      <c r="D11" s="138">
        <v>339300</v>
      </c>
      <c r="E11" s="139"/>
      <c r="F11" s="137"/>
      <c r="G11" s="137"/>
      <c r="H11" s="137"/>
      <c r="I11" s="141"/>
    </row>
    <row r="12" spans="1:9" s="1" customFormat="1" ht="12.75">
      <c r="A12" s="147">
        <v>663</v>
      </c>
      <c r="B12" s="145"/>
      <c r="C12" s="138"/>
      <c r="D12" s="138"/>
      <c r="E12" s="138"/>
      <c r="F12" s="138"/>
      <c r="G12" s="138">
        <v>17500</v>
      </c>
      <c r="H12" s="138"/>
      <c r="I12" s="142"/>
    </row>
    <row r="13" spans="1:9" s="1" customFormat="1" ht="12.75">
      <c r="A13" s="147">
        <v>671</v>
      </c>
      <c r="B13" s="145">
        <v>0</v>
      </c>
      <c r="C13" s="138">
        <v>999600</v>
      </c>
      <c r="D13" s="138"/>
      <c r="E13" s="138"/>
      <c r="F13" s="138"/>
      <c r="G13" s="138"/>
      <c r="H13" s="138"/>
      <c r="I13" s="142"/>
    </row>
    <row r="14" spans="1:9" s="1" customFormat="1" ht="12.75">
      <c r="A14" s="147">
        <v>683</v>
      </c>
      <c r="B14" s="145"/>
      <c r="C14" s="138"/>
      <c r="D14" s="138">
        <v>200</v>
      </c>
      <c r="E14" s="138"/>
      <c r="F14" s="138"/>
      <c r="G14" s="138"/>
      <c r="H14" s="138"/>
      <c r="I14" s="156"/>
    </row>
    <row r="15" spans="1:9" s="1" customFormat="1" ht="12.75">
      <c r="A15" s="147">
        <v>722</v>
      </c>
      <c r="B15" s="145"/>
      <c r="C15" s="138"/>
      <c r="D15" s="138">
        <v>1000</v>
      </c>
      <c r="E15" s="138"/>
      <c r="F15" s="138"/>
      <c r="G15" s="138"/>
      <c r="H15" s="138">
        <v>0</v>
      </c>
      <c r="I15" s="156"/>
    </row>
    <row r="16" spans="1:9" s="1" customFormat="1" ht="23.25" thickBot="1">
      <c r="A16" s="163" t="s">
        <v>121</v>
      </c>
      <c r="B16" s="145"/>
      <c r="C16" s="138"/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</row>
    <row r="17" spans="1:9" s="1" customFormat="1" ht="24" customHeight="1" thickBot="1">
      <c r="A17" s="12" t="s">
        <v>17</v>
      </c>
      <c r="B17" s="13">
        <f>SUM(B6:B16)</f>
        <v>9078200</v>
      </c>
      <c r="C17" s="13">
        <f>SUM(C10:C16)</f>
        <v>999600</v>
      </c>
      <c r="D17" s="136">
        <f>SUM(D6:D16)</f>
        <v>345000</v>
      </c>
      <c r="E17" s="15">
        <f>E10</f>
        <v>167000</v>
      </c>
      <c r="F17" s="15">
        <f>SUM(F6:F16)</f>
        <v>2250500</v>
      </c>
      <c r="G17" s="15">
        <f>+G12</f>
        <v>17500</v>
      </c>
      <c r="H17" s="202">
        <f>SUM(H7:H16)</f>
        <v>0</v>
      </c>
      <c r="I17" s="15">
        <f>+I12</f>
        <v>0</v>
      </c>
    </row>
    <row r="18" spans="1:9" s="1" customFormat="1" ht="28.5" customHeight="1" thickBot="1">
      <c r="A18" s="12" t="s">
        <v>66</v>
      </c>
      <c r="B18" s="223">
        <f>SUM(B17:H17)</f>
        <v>12857800</v>
      </c>
      <c r="C18" s="224"/>
      <c r="D18" s="224"/>
      <c r="E18" s="224"/>
      <c r="F18" s="224"/>
      <c r="G18" s="224"/>
      <c r="H18" s="224"/>
      <c r="I18" s="225"/>
    </row>
    <row r="19" spans="1:9" ht="13.5" thickBot="1">
      <c r="A19" s="5"/>
      <c r="B19" s="5"/>
      <c r="C19" s="5"/>
      <c r="D19" s="5"/>
      <c r="E19" s="6"/>
      <c r="F19" s="17"/>
      <c r="I19" s="9"/>
    </row>
    <row r="20" spans="1:9" ht="24" customHeight="1" thickBot="1">
      <c r="A20" s="76" t="s">
        <v>9</v>
      </c>
      <c r="B20" s="221" t="s">
        <v>11</v>
      </c>
      <c r="C20" s="222"/>
      <c r="D20" s="228" t="s">
        <v>69</v>
      </c>
      <c r="E20" s="228"/>
      <c r="F20" s="228"/>
      <c r="G20" s="228"/>
      <c r="H20" s="228"/>
      <c r="I20" s="229"/>
    </row>
    <row r="21" spans="1:9" ht="102.75" thickBot="1">
      <c r="A21" s="77" t="s">
        <v>10</v>
      </c>
      <c r="B21" s="130" t="s">
        <v>58</v>
      </c>
      <c r="C21" s="130" t="s">
        <v>59</v>
      </c>
      <c r="D21" s="10" t="s">
        <v>12</v>
      </c>
      <c r="E21" s="10" t="s">
        <v>13</v>
      </c>
      <c r="F21" s="10" t="s">
        <v>14</v>
      </c>
      <c r="G21" s="10" t="s">
        <v>15</v>
      </c>
      <c r="H21" s="134" t="s">
        <v>65</v>
      </c>
      <c r="I21" s="11" t="s">
        <v>16</v>
      </c>
    </row>
    <row r="22" spans="1:9" ht="12.75">
      <c r="A22" s="153">
        <v>633</v>
      </c>
      <c r="B22" s="164">
        <v>40000</v>
      </c>
      <c r="C22" s="165"/>
      <c r="D22" s="165"/>
      <c r="E22" s="165"/>
      <c r="F22" s="166"/>
      <c r="G22" s="165"/>
      <c r="H22" s="165"/>
      <c r="I22" s="178"/>
    </row>
    <row r="23" spans="1:9" ht="12.75">
      <c r="A23" s="162">
        <v>636</v>
      </c>
      <c r="B23" s="168">
        <v>9492200</v>
      </c>
      <c r="C23" s="169"/>
      <c r="D23" s="169"/>
      <c r="E23" s="169"/>
      <c r="F23" s="170"/>
      <c r="G23" s="169"/>
      <c r="H23" s="169"/>
      <c r="I23" s="171"/>
    </row>
    <row r="24" spans="1:9" ht="12.75">
      <c r="A24" s="162">
        <v>638</v>
      </c>
      <c r="B24" s="168"/>
      <c r="C24" s="169"/>
      <c r="D24" s="169"/>
      <c r="E24" s="169"/>
      <c r="F24" s="170">
        <v>1411100</v>
      </c>
      <c r="G24" s="169"/>
      <c r="H24" s="169"/>
      <c r="I24" s="171"/>
    </row>
    <row r="25" spans="1:9" ht="12.75">
      <c r="A25" s="154">
        <v>641</v>
      </c>
      <c r="B25" s="172"/>
      <c r="C25" s="173"/>
      <c r="D25" s="174">
        <v>3500</v>
      </c>
      <c r="E25" s="173"/>
      <c r="F25" s="173"/>
      <c r="G25" s="173"/>
      <c r="H25" s="173"/>
      <c r="I25" s="175"/>
    </row>
    <row r="26" spans="1:9" ht="12.75">
      <c r="A26" s="155">
        <v>652</v>
      </c>
      <c r="B26" s="144"/>
      <c r="C26" s="137"/>
      <c r="D26" s="138">
        <v>1000</v>
      </c>
      <c r="E26" s="152">
        <v>167000</v>
      </c>
      <c r="F26" s="137"/>
      <c r="G26" s="137"/>
      <c r="H26" s="137"/>
      <c r="I26" s="141"/>
    </row>
    <row r="27" spans="1:9" ht="12.75">
      <c r="A27" s="155">
        <v>661</v>
      </c>
      <c r="B27" s="144"/>
      <c r="C27" s="137"/>
      <c r="D27" s="138">
        <v>338000</v>
      </c>
      <c r="E27" s="139"/>
      <c r="F27" s="137"/>
      <c r="G27" s="137"/>
      <c r="H27" s="137"/>
      <c r="I27" s="141"/>
    </row>
    <row r="28" spans="1:9" ht="12.75">
      <c r="A28" s="155">
        <v>663</v>
      </c>
      <c r="B28" s="145"/>
      <c r="C28" s="138"/>
      <c r="D28" s="138"/>
      <c r="E28" s="138"/>
      <c r="F28" s="138"/>
      <c r="G28" s="138">
        <v>17500</v>
      </c>
      <c r="H28" s="138"/>
      <c r="I28" s="142"/>
    </row>
    <row r="29" spans="1:9" ht="12.75">
      <c r="A29" s="155">
        <v>671</v>
      </c>
      <c r="B29" s="145">
        <v>0</v>
      </c>
      <c r="C29" s="138">
        <v>999600</v>
      </c>
      <c r="D29" s="138">
        <v>0</v>
      </c>
      <c r="E29" s="138"/>
      <c r="F29" s="138"/>
      <c r="G29" s="138"/>
      <c r="H29" s="138"/>
      <c r="I29" s="142"/>
    </row>
    <row r="30" spans="1:9" ht="12.75">
      <c r="A30" s="196">
        <v>683</v>
      </c>
      <c r="B30" s="145"/>
      <c r="C30" s="138"/>
      <c r="D30" s="138">
        <v>200</v>
      </c>
      <c r="E30" s="138"/>
      <c r="F30" s="138"/>
      <c r="G30" s="138"/>
      <c r="H30" s="138"/>
      <c r="I30" s="156"/>
    </row>
    <row r="31" spans="1:9" ht="13.5" thickBot="1">
      <c r="A31" s="157">
        <v>722</v>
      </c>
      <c r="B31" s="145"/>
      <c r="C31" s="138"/>
      <c r="D31" s="138">
        <v>1000</v>
      </c>
      <c r="E31" s="138"/>
      <c r="F31" s="138"/>
      <c r="G31" s="138"/>
      <c r="H31" s="138"/>
      <c r="I31" s="142"/>
    </row>
    <row r="32" spans="1:9" ht="13.5" thickBot="1">
      <c r="A32" s="197">
        <v>845</v>
      </c>
      <c r="B32" s="176"/>
      <c r="C32" s="176"/>
      <c r="D32" s="176"/>
      <c r="E32" s="176"/>
      <c r="F32" s="176"/>
      <c r="G32" s="176"/>
      <c r="H32" s="176"/>
      <c r="I32" s="198">
        <v>100000</v>
      </c>
    </row>
    <row r="33" spans="1:9" ht="13.5" thickBot="1">
      <c r="A33" s="177" t="s">
        <v>68</v>
      </c>
      <c r="B33" s="176"/>
      <c r="C33" s="176"/>
      <c r="D33" s="176"/>
      <c r="E33" s="176"/>
      <c r="F33" s="176"/>
      <c r="G33" s="176"/>
      <c r="H33" s="176"/>
      <c r="I33" s="199"/>
    </row>
    <row r="34" spans="1:9" s="1" customFormat="1" ht="28.5" customHeight="1" thickBot="1">
      <c r="A34" s="12" t="s">
        <v>17</v>
      </c>
      <c r="B34" s="13">
        <f aca="true" t="shared" si="0" ref="B34:G34">SUM(B22:B31)</f>
        <v>9532200</v>
      </c>
      <c r="C34" s="13">
        <f t="shared" si="0"/>
        <v>999600</v>
      </c>
      <c r="D34" s="13">
        <f t="shared" si="0"/>
        <v>343700</v>
      </c>
      <c r="E34" s="13">
        <f t="shared" si="0"/>
        <v>167000</v>
      </c>
      <c r="F34" s="13">
        <f t="shared" si="0"/>
        <v>1411100</v>
      </c>
      <c r="G34" s="13">
        <f t="shared" si="0"/>
        <v>17500</v>
      </c>
      <c r="H34" s="13">
        <f>SUM(H22:H33)</f>
        <v>0</v>
      </c>
      <c r="I34" s="14">
        <f>SUM(I32)</f>
        <v>100000</v>
      </c>
    </row>
    <row r="35" spans="1:9" s="1" customFormat="1" ht="27.75" customHeight="1" thickBot="1">
      <c r="A35" s="12" t="s">
        <v>70</v>
      </c>
      <c r="B35" s="223">
        <f>SUM(B34:I34)</f>
        <v>12571100</v>
      </c>
      <c r="C35" s="224"/>
      <c r="D35" s="224"/>
      <c r="E35" s="224"/>
      <c r="F35" s="224"/>
      <c r="G35" s="224"/>
      <c r="H35" s="224"/>
      <c r="I35" s="225"/>
    </row>
    <row r="36" spans="1:9" ht="13.5" thickBot="1">
      <c r="A36" s="148"/>
      <c r="B36" s="146"/>
      <c r="C36" s="140"/>
      <c r="D36" s="140"/>
      <c r="E36" s="140"/>
      <c r="F36" s="140"/>
      <c r="G36" s="140"/>
      <c r="H36" s="140"/>
      <c r="I36" s="143"/>
    </row>
    <row r="37" spans="1:9" ht="26.25" thickBot="1">
      <c r="A37" s="76" t="s">
        <v>9</v>
      </c>
      <c r="B37" s="221" t="s">
        <v>11</v>
      </c>
      <c r="C37" s="222"/>
      <c r="D37" s="228" t="s">
        <v>114</v>
      </c>
      <c r="E37" s="228"/>
      <c r="F37" s="228"/>
      <c r="G37" s="228"/>
      <c r="H37" s="228"/>
      <c r="I37" s="229"/>
    </row>
    <row r="38" spans="1:9" ht="103.5" customHeight="1" thickBot="1">
      <c r="A38" s="77" t="s">
        <v>10</v>
      </c>
      <c r="B38" s="130" t="s">
        <v>58</v>
      </c>
      <c r="C38" s="130" t="s">
        <v>59</v>
      </c>
      <c r="D38" s="10" t="s">
        <v>12</v>
      </c>
      <c r="E38" s="10" t="s">
        <v>13</v>
      </c>
      <c r="F38" s="10" t="s">
        <v>14</v>
      </c>
      <c r="G38" s="10" t="s">
        <v>15</v>
      </c>
      <c r="H38" s="134" t="s">
        <v>65</v>
      </c>
      <c r="I38" s="11" t="s">
        <v>16</v>
      </c>
    </row>
    <row r="39" spans="1:9" ht="12.75">
      <c r="A39" s="153">
        <v>633</v>
      </c>
      <c r="B39" s="164">
        <v>40000</v>
      </c>
      <c r="C39" s="165"/>
      <c r="D39" s="165"/>
      <c r="E39" s="165"/>
      <c r="F39" s="166">
        <v>0</v>
      </c>
      <c r="G39" s="165"/>
      <c r="H39" s="165"/>
      <c r="I39" s="178"/>
    </row>
    <row r="40" spans="1:9" ht="12.75">
      <c r="A40" s="162">
        <v>636</v>
      </c>
      <c r="B40" s="168">
        <v>9492200</v>
      </c>
      <c r="C40" s="169"/>
      <c r="D40" s="169"/>
      <c r="E40" s="169"/>
      <c r="F40" s="170"/>
      <c r="G40" s="169"/>
      <c r="H40" s="169"/>
      <c r="I40" s="171"/>
    </row>
    <row r="41" spans="1:9" ht="12.75">
      <c r="A41" s="162">
        <v>638</v>
      </c>
      <c r="B41" s="168"/>
      <c r="C41" s="169"/>
      <c r="D41" s="169"/>
      <c r="E41" s="169"/>
      <c r="F41" s="170">
        <v>311600</v>
      </c>
      <c r="G41" s="169"/>
      <c r="H41" s="169"/>
      <c r="I41" s="171"/>
    </row>
    <row r="42" spans="1:9" ht="12.75">
      <c r="A42" s="154">
        <v>641</v>
      </c>
      <c r="B42" s="172"/>
      <c r="C42" s="173"/>
      <c r="D42" s="174">
        <v>3500</v>
      </c>
      <c r="E42" s="173"/>
      <c r="F42" s="173"/>
      <c r="G42" s="173"/>
      <c r="H42" s="173"/>
      <c r="I42" s="175"/>
    </row>
    <row r="43" spans="1:9" ht="12.75">
      <c r="A43" s="155">
        <v>652</v>
      </c>
      <c r="B43" s="144"/>
      <c r="C43" s="137"/>
      <c r="D43" s="138">
        <v>1000</v>
      </c>
      <c r="E43" s="152">
        <v>167000</v>
      </c>
      <c r="F43" s="137"/>
      <c r="G43" s="137"/>
      <c r="H43" s="137"/>
      <c r="I43" s="141"/>
    </row>
    <row r="44" spans="1:9" ht="12.75">
      <c r="A44" s="155">
        <v>661</v>
      </c>
      <c r="B44" s="144"/>
      <c r="C44" s="137"/>
      <c r="D44" s="138">
        <v>334000</v>
      </c>
      <c r="E44" s="139"/>
      <c r="F44" s="137"/>
      <c r="G44" s="137"/>
      <c r="H44" s="137"/>
      <c r="I44" s="141"/>
    </row>
    <row r="45" spans="1:9" ht="12.75">
      <c r="A45" s="155">
        <v>663</v>
      </c>
      <c r="B45" s="145"/>
      <c r="C45" s="138"/>
      <c r="D45" s="138"/>
      <c r="E45" s="138"/>
      <c r="F45" s="138"/>
      <c r="G45" s="138">
        <v>17500</v>
      </c>
      <c r="H45" s="138"/>
      <c r="I45" s="142"/>
    </row>
    <row r="46" spans="1:9" ht="13.5" customHeight="1">
      <c r="A46" s="155">
        <v>671</v>
      </c>
      <c r="B46" s="145">
        <v>0</v>
      </c>
      <c r="C46" s="138">
        <v>999600</v>
      </c>
      <c r="D46" s="138">
        <v>0</v>
      </c>
      <c r="E46" s="138"/>
      <c r="F46" s="138"/>
      <c r="G46" s="138"/>
      <c r="H46" s="138"/>
      <c r="I46" s="142"/>
    </row>
    <row r="47" spans="1:9" ht="13.5" customHeight="1">
      <c r="A47" s="196">
        <v>683</v>
      </c>
      <c r="B47" s="145"/>
      <c r="C47" s="138"/>
      <c r="D47" s="138">
        <v>200</v>
      </c>
      <c r="E47" s="138"/>
      <c r="F47" s="138"/>
      <c r="G47" s="138"/>
      <c r="H47" s="138"/>
      <c r="I47" s="156"/>
    </row>
    <row r="48" spans="1:9" ht="13.5" thickBot="1">
      <c r="A48" s="157">
        <v>722</v>
      </c>
      <c r="B48" s="145"/>
      <c r="C48" s="138"/>
      <c r="D48" s="138">
        <v>1000</v>
      </c>
      <c r="E48" s="138"/>
      <c r="F48" s="138"/>
      <c r="G48" s="138"/>
      <c r="H48" s="138"/>
      <c r="I48" s="143"/>
    </row>
    <row r="49" spans="1:9" ht="13.5" thickBot="1">
      <c r="A49" s="197">
        <v>845</v>
      </c>
      <c r="B49" s="176"/>
      <c r="C49" s="176"/>
      <c r="D49" s="176"/>
      <c r="E49" s="176"/>
      <c r="F49" s="176"/>
      <c r="G49" s="176"/>
      <c r="H49" s="176"/>
      <c r="I49" s="200">
        <v>100000</v>
      </c>
    </row>
    <row r="50" spans="1:9" ht="13.5" thickBot="1">
      <c r="A50" s="177" t="s">
        <v>68</v>
      </c>
      <c r="B50" s="176"/>
      <c r="C50" s="176"/>
      <c r="D50" s="176"/>
      <c r="E50" s="176"/>
      <c r="F50" s="176"/>
      <c r="G50" s="176"/>
      <c r="H50" s="176">
        <v>0</v>
      </c>
      <c r="I50" s="179"/>
    </row>
    <row r="51" spans="1:9" s="1" customFormat="1" ht="30" customHeight="1" thickBot="1">
      <c r="A51" s="12" t="s">
        <v>17</v>
      </c>
      <c r="B51" s="13">
        <f aca="true" t="shared" si="1" ref="B51:G51">SUM(B39:B48)</f>
        <v>9532200</v>
      </c>
      <c r="C51" s="13">
        <f t="shared" si="1"/>
        <v>999600</v>
      </c>
      <c r="D51" s="13">
        <f t="shared" si="1"/>
        <v>339700</v>
      </c>
      <c r="E51" s="13">
        <f t="shared" si="1"/>
        <v>167000</v>
      </c>
      <c r="F51" s="13">
        <f t="shared" si="1"/>
        <v>311600</v>
      </c>
      <c r="G51" s="13">
        <f t="shared" si="1"/>
        <v>17500</v>
      </c>
      <c r="H51" s="14">
        <f>SUM(H39:H50)</f>
        <v>0</v>
      </c>
      <c r="I51" s="16">
        <f>SUM(I40:I50)</f>
        <v>100000</v>
      </c>
    </row>
    <row r="52" spans="1:9" s="1" customFormat="1" ht="28.5" customHeight="1" thickBot="1">
      <c r="A52" s="12" t="s">
        <v>115</v>
      </c>
      <c r="B52" s="223">
        <f>SUM(B51:I51)</f>
        <v>11467600</v>
      </c>
      <c r="C52" s="224"/>
      <c r="D52" s="224"/>
      <c r="E52" s="224"/>
      <c r="F52" s="224"/>
      <c r="G52" s="224"/>
      <c r="H52" s="224"/>
      <c r="I52" s="225"/>
    </row>
    <row r="53" spans="4:6" ht="13.5" customHeight="1">
      <c r="D53" s="21"/>
      <c r="E53" s="23"/>
      <c r="F53" s="24"/>
    </row>
    <row r="54" spans="5:6" ht="13.5" customHeight="1">
      <c r="E54" s="25"/>
      <c r="F54" s="26"/>
    </row>
    <row r="55" spans="5:6" ht="13.5" customHeight="1">
      <c r="E55" s="27"/>
      <c r="F55" s="28"/>
    </row>
    <row r="56" spans="5:6" ht="13.5" customHeight="1">
      <c r="E56" s="19"/>
      <c r="F56" s="20"/>
    </row>
    <row r="57" spans="4:6" ht="28.5" customHeight="1">
      <c r="D57" s="21"/>
      <c r="E57" s="19"/>
      <c r="F57" s="29"/>
    </row>
    <row r="58" spans="4:6" ht="13.5" customHeight="1">
      <c r="D58" s="21"/>
      <c r="E58" s="19"/>
      <c r="F58" s="24"/>
    </row>
    <row r="59" spans="5:6" ht="13.5" customHeight="1">
      <c r="E59" s="19"/>
      <c r="F59" s="20"/>
    </row>
    <row r="60" spans="5:6" ht="13.5" customHeight="1">
      <c r="E60" s="19"/>
      <c r="F60" s="28"/>
    </row>
    <row r="61" spans="5:6" ht="13.5" customHeight="1">
      <c r="E61" s="19"/>
      <c r="F61" s="20"/>
    </row>
    <row r="62" spans="5:6" ht="22.5" customHeight="1">
      <c r="E62" s="19"/>
      <c r="F62" s="30"/>
    </row>
    <row r="63" spans="5:6" ht="13.5" customHeight="1">
      <c r="E63" s="25"/>
      <c r="F63" s="26"/>
    </row>
    <row r="64" spans="2:6" ht="13.5" customHeight="1">
      <c r="B64" s="21"/>
      <c r="C64" s="21"/>
      <c r="E64" s="25"/>
      <c r="F64" s="31"/>
    </row>
    <row r="65" spans="4:6" ht="13.5" customHeight="1">
      <c r="D65" s="21"/>
      <c r="E65" s="25"/>
      <c r="F65" s="32"/>
    </row>
    <row r="66" spans="4:6" ht="13.5" customHeight="1">
      <c r="D66" s="21"/>
      <c r="E66" s="27"/>
      <c r="F66" s="24"/>
    </row>
    <row r="67" spans="5:6" ht="13.5" customHeight="1">
      <c r="E67" s="19"/>
      <c r="F67" s="20"/>
    </row>
    <row r="68" spans="2:6" ht="13.5" customHeight="1">
      <c r="B68" s="21"/>
      <c r="C68" s="21"/>
      <c r="E68" s="19"/>
      <c r="F68" s="22"/>
    </row>
    <row r="69" spans="4:6" ht="13.5" customHeight="1">
      <c r="D69" s="21"/>
      <c r="E69" s="19"/>
      <c r="F69" s="31"/>
    </row>
    <row r="70" spans="4:6" ht="13.5" customHeight="1">
      <c r="D70" s="21"/>
      <c r="E70" s="27"/>
      <c r="F70" s="24"/>
    </row>
    <row r="71" spans="5:6" ht="13.5" customHeight="1">
      <c r="E71" s="25"/>
      <c r="F71" s="20"/>
    </row>
    <row r="72" spans="4:6" ht="13.5" customHeight="1">
      <c r="D72" s="21"/>
      <c r="E72" s="25"/>
      <c r="F72" s="31"/>
    </row>
    <row r="73" spans="5:6" ht="22.5" customHeight="1">
      <c r="E73" s="27"/>
      <c r="F73" s="30"/>
    </row>
    <row r="74" spans="5:6" ht="13.5" customHeight="1">
      <c r="E74" s="19"/>
      <c r="F74" s="20"/>
    </row>
    <row r="75" spans="5:6" ht="13.5" customHeight="1">
      <c r="E75" s="27"/>
      <c r="F75" s="24"/>
    </row>
    <row r="76" spans="5:6" ht="13.5" customHeight="1">
      <c r="E76" s="19"/>
      <c r="F76" s="20"/>
    </row>
    <row r="77" spans="5:6" ht="13.5" customHeight="1">
      <c r="E77" s="19"/>
      <c r="F77" s="20"/>
    </row>
    <row r="78" spans="1:6" ht="13.5" customHeight="1">
      <c r="A78" s="21"/>
      <c r="E78" s="33"/>
      <c r="F78" s="31"/>
    </row>
    <row r="79" spans="2:6" ht="13.5" customHeight="1">
      <c r="B79" s="21"/>
      <c r="C79" s="21"/>
      <c r="D79" s="21"/>
      <c r="E79" s="34"/>
      <c r="F79" s="31"/>
    </row>
    <row r="80" spans="2:6" ht="13.5" customHeight="1">
      <c r="B80" s="21"/>
      <c r="C80" s="21"/>
      <c r="D80" s="21"/>
      <c r="E80" s="34"/>
      <c r="F80" s="22"/>
    </row>
    <row r="81" spans="2:6" ht="13.5" customHeight="1">
      <c r="B81" s="21"/>
      <c r="C81" s="21"/>
      <c r="D81" s="21"/>
      <c r="E81" s="27"/>
      <c r="F81" s="28"/>
    </row>
    <row r="82" spans="5:6" ht="12.75">
      <c r="E82" s="19"/>
      <c r="F82" s="20"/>
    </row>
    <row r="83" spans="2:6" ht="12.75">
      <c r="B83" s="21"/>
      <c r="C83" s="21"/>
      <c r="E83" s="19"/>
      <c r="F83" s="31"/>
    </row>
    <row r="84" spans="4:6" ht="12.75">
      <c r="D84" s="21"/>
      <c r="E84" s="19"/>
      <c r="F84" s="22"/>
    </row>
    <row r="85" spans="4:6" ht="12.75">
      <c r="D85" s="21"/>
      <c r="E85" s="27"/>
      <c r="F85" s="24"/>
    </row>
    <row r="86" spans="5:6" ht="12.75">
      <c r="E86" s="19"/>
      <c r="F86" s="20"/>
    </row>
    <row r="87" spans="5:6" ht="12.75">
      <c r="E87" s="19"/>
      <c r="F87" s="20"/>
    </row>
    <row r="88" spans="5:6" ht="12.75">
      <c r="E88" s="35"/>
      <c r="F88" s="36"/>
    </row>
    <row r="89" spans="5:6" ht="12.75">
      <c r="E89" s="19"/>
      <c r="F89" s="20"/>
    </row>
    <row r="90" spans="5:6" ht="12.75">
      <c r="E90" s="19"/>
      <c r="F90" s="20"/>
    </row>
    <row r="91" spans="5:6" ht="12.75">
      <c r="E91" s="19"/>
      <c r="F91" s="20"/>
    </row>
    <row r="92" spans="5:6" ht="12.75">
      <c r="E92" s="27"/>
      <c r="F92" s="24"/>
    </row>
    <row r="93" spans="5:6" ht="12.75">
      <c r="E93" s="19"/>
      <c r="F93" s="20"/>
    </row>
    <row r="94" spans="5:6" ht="12.75">
      <c r="E94" s="27"/>
      <c r="F94" s="24"/>
    </row>
    <row r="95" spans="5:6" ht="12.75">
      <c r="E95" s="19"/>
      <c r="F95" s="20"/>
    </row>
    <row r="96" spans="5:6" ht="12.75">
      <c r="E96" s="19"/>
      <c r="F96" s="20"/>
    </row>
    <row r="97" spans="5:6" ht="12.75">
      <c r="E97" s="19"/>
      <c r="F97" s="20"/>
    </row>
    <row r="98" spans="5:6" ht="12.75">
      <c r="E98" s="19"/>
      <c r="F98" s="20"/>
    </row>
    <row r="99" spans="1:6" ht="28.5" customHeight="1">
      <c r="A99" s="37"/>
      <c r="B99" s="37"/>
      <c r="C99" s="37"/>
      <c r="D99" s="37"/>
      <c r="E99" s="38"/>
      <c r="F99" s="39"/>
    </row>
    <row r="100" spans="4:6" ht="12.75">
      <c r="D100" s="21"/>
      <c r="E100" s="19"/>
      <c r="F100" s="22"/>
    </row>
    <row r="101" spans="5:6" ht="12.75">
      <c r="E101" s="40"/>
      <c r="F101" s="41"/>
    </row>
    <row r="102" spans="5:6" ht="12.75">
      <c r="E102" s="19"/>
      <c r="F102" s="20"/>
    </row>
    <row r="103" spans="5:6" ht="12.75">
      <c r="E103" s="35"/>
      <c r="F103" s="36"/>
    </row>
    <row r="104" spans="5:6" ht="12.75">
      <c r="E104" s="35"/>
      <c r="F104" s="36"/>
    </row>
    <row r="105" spans="5:6" ht="12.75">
      <c r="E105" s="19"/>
      <c r="F105" s="20"/>
    </row>
    <row r="106" spans="5:6" ht="12.75">
      <c r="E106" s="27"/>
      <c r="F106" s="24"/>
    </row>
    <row r="107" spans="5:6" ht="12.75">
      <c r="E107" s="19"/>
      <c r="F107" s="20"/>
    </row>
    <row r="108" spans="5:6" ht="12.75">
      <c r="E108" s="19"/>
      <c r="F108" s="20"/>
    </row>
    <row r="109" spans="5:6" ht="12.75">
      <c r="E109" s="27"/>
      <c r="F109" s="24"/>
    </row>
    <row r="110" spans="5:6" ht="12.75">
      <c r="E110" s="19"/>
      <c r="F110" s="20"/>
    </row>
    <row r="111" spans="5:6" ht="12.75">
      <c r="E111" s="35"/>
      <c r="F111" s="36"/>
    </row>
    <row r="112" spans="5:6" ht="12.75">
      <c r="E112" s="27"/>
      <c r="F112" s="41"/>
    </row>
    <row r="113" spans="5:6" ht="12.75">
      <c r="E113" s="25"/>
      <c r="F113" s="36"/>
    </row>
    <row r="114" spans="5:6" ht="12.75">
      <c r="E114" s="27"/>
      <c r="F114" s="24"/>
    </row>
    <row r="115" spans="5:6" ht="12.75">
      <c r="E115" s="19"/>
      <c r="F115" s="20"/>
    </row>
    <row r="116" spans="4:6" ht="12.75">
      <c r="D116" s="21"/>
      <c r="E116" s="19"/>
      <c r="F116" s="22"/>
    </row>
    <row r="117" spans="5:6" ht="12.75">
      <c r="E117" s="25"/>
      <c r="F117" s="24"/>
    </row>
    <row r="118" spans="5:6" ht="12.75">
      <c r="E118" s="25"/>
      <c r="F118" s="36"/>
    </row>
    <row r="119" spans="4:6" ht="12.75">
      <c r="D119" s="21"/>
      <c r="E119" s="25"/>
      <c r="F119" s="42"/>
    </row>
    <row r="120" spans="4:6" ht="12.75">
      <c r="D120" s="21"/>
      <c r="E120" s="27"/>
      <c r="F120" s="28"/>
    </row>
    <row r="121" spans="5:6" ht="12.75">
      <c r="E121" s="19"/>
      <c r="F121" s="20"/>
    </row>
    <row r="122" spans="5:6" ht="12.75">
      <c r="E122" s="40"/>
      <c r="F122" s="43"/>
    </row>
    <row r="123" spans="5:6" ht="11.25" customHeight="1">
      <c r="E123" s="35"/>
      <c r="F123" s="36"/>
    </row>
    <row r="124" spans="2:6" ht="24" customHeight="1">
      <c r="B124" s="21"/>
      <c r="C124" s="21"/>
      <c r="E124" s="35"/>
      <c r="F124" s="44"/>
    </row>
    <row r="125" spans="4:6" ht="15" customHeight="1">
      <c r="D125" s="21"/>
      <c r="E125" s="35"/>
      <c r="F125" s="44"/>
    </row>
    <row r="126" spans="5:6" ht="11.25" customHeight="1">
      <c r="E126" s="40"/>
      <c r="F126" s="41"/>
    </row>
    <row r="127" spans="5:6" ht="12.75">
      <c r="E127" s="35"/>
      <c r="F127" s="36"/>
    </row>
    <row r="128" spans="2:6" ht="13.5" customHeight="1">
      <c r="B128" s="21"/>
      <c r="C128" s="21"/>
      <c r="E128" s="35"/>
      <c r="F128" s="45"/>
    </row>
    <row r="129" spans="4:6" ht="12.75" customHeight="1">
      <c r="D129" s="21"/>
      <c r="E129" s="35"/>
      <c r="F129" s="22"/>
    </row>
    <row r="130" spans="4:6" ht="12.75" customHeight="1">
      <c r="D130" s="21"/>
      <c r="E130" s="27"/>
      <c r="F130" s="28"/>
    </row>
    <row r="131" spans="5:6" ht="12.75">
      <c r="E131" s="19"/>
      <c r="F131" s="20"/>
    </row>
    <row r="132" spans="4:6" ht="12.75">
      <c r="D132" s="21"/>
      <c r="E132" s="19"/>
      <c r="F132" s="42"/>
    </row>
    <row r="133" spans="5:6" ht="12.75">
      <c r="E133" s="40"/>
      <c r="F133" s="41"/>
    </row>
    <row r="134" spans="5:6" ht="12.75">
      <c r="E134" s="35"/>
      <c r="F134" s="36"/>
    </row>
    <row r="135" spans="5:6" ht="12.75">
      <c r="E135" s="19"/>
      <c r="F135" s="20"/>
    </row>
    <row r="136" spans="1:6" ht="19.5" customHeight="1">
      <c r="A136" s="46"/>
      <c r="B136" s="5"/>
      <c r="C136" s="5"/>
      <c r="D136" s="5"/>
      <c r="E136" s="5"/>
      <c r="F136" s="31"/>
    </row>
    <row r="137" spans="1:6" ht="15" customHeight="1">
      <c r="A137" s="21"/>
      <c r="E137" s="33"/>
      <c r="F137" s="31"/>
    </row>
    <row r="138" spans="1:6" ht="12.75">
      <c r="A138" s="21"/>
      <c r="B138" s="21"/>
      <c r="C138" s="21"/>
      <c r="E138" s="33"/>
      <c r="F138" s="22"/>
    </row>
    <row r="139" spans="4:6" ht="12.75">
      <c r="D139" s="21"/>
      <c r="E139" s="19"/>
      <c r="F139" s="31"/>
    </row>
    <row r="140" spans="5:6" ht="12.75">
      <c r="E140" s="23"/>
      <c r="F140" s="24"/>
    </row>
    <row r="141" spans="2:6" ht="12.75">
      <c r="B141" s="21"/>
      <c r="C141" s="21"/>
      <c r="E141" s="19"/>
      <c r="F141" s="22"/>
    </row>
    <row r="142" spans="4:6" ht="12.75">
      <c r="D142" s="21"/>
      <c r="E142" s="19"/>
      <c r="F142" s="22"/>
    </row>
    <row r="143" spans="5:6" ht="12.75">
      <c r="E143" s="27"/>
      <c r="F143" s="28"/>
    </row>
    <row r="144" spans="4:6" ht="22.5" customHeight="1">
      <c r="D144" s="21"/>
      <c r="E144" s="19"/>
      <c r="F144" s="29"/>
    </row>
    <row r="145" spans="5:6" ht="12.75">
      <c r="E145" s="19"/>
      <c r="F145" s="28"/>
    </row>
    <row r="146" spans="2:6" ht="12.75">
      <c r="B146" s="21"/>
      <c r="C146" s="21"/>
      <c r="E146" s="25"/>
      <c r="F146" s="31"/>
    </row>
    <row r="147" spans="4:6" ht="12.75">
      <c r="D147" s="21"/>
      <c r="E147" s="25"/>
      <c r="F147" s="32"/>
    </row>
    <row r="148" spans="5:6" ht="12.75">
      <c r="E148" s="27"/>
      <c r="F148" s="24"/>
    </row>
    <row r="149" spans="1:6" ht="13.5" customHeight="1">
      <c r="A149" s="21"/>
      <c r="E149" s="33"/>
      <c r="F149" s="31"/>
    </row>
    <row r="150" spans="2:6" ht="13.5" customHeight="1">
      <c r="B150" s="21"/>
      <c r="C150" s="21"/>
      <c r="E150" s="19"/>
      <c r="F150" s="31"/>
    </row>
    <row r="151" spans="4:6" ht="13.5" customHeight="1">
      <c r="D151" s="21"/>
      <c r="E151" s="19"/>
      <c r="F151" s="22"/>
    </row>
    <row r="152" spans="4:6" ht="12.75">
      <c r="D152" s="21"/>
      <c r="E152" s="27"/>
      <c r="F152" s="24"/>
    </row>
    <row r="153" spans="4:6" ht="12.75">
      <c r="D153" s="21"/>
      <c r="E153" s="19"/>
      <c r="F153" s="22"/>
    </row>
    <row r="154" spans="5:6" ht="12.75">
      <c r="E154" s="40"/>
      <c r="F154" s="41"/>
    </row>
    <row r="155" spans="4:6" ht="12.75">
      <c r="D155" s="21"/>
      <c r="E155" s="25"/>
      <c r="F155" s="42"/>
    </row>
    <row r="156" spans="4:6" ht="12.75">
      <c r="D156" s="21"/>
      <c r="E156" s="27"/>
      <c r="F156" s="28"/>
    </row>
    <row r="157" spans="5:6" ht="12.75">
      <c r="E157" s="40"/>
      <c r="F157" s="47"/>
    </row>
    <row r="158" spans="2:6" ht="12.75">
      <c r="B158" s="21"/>
      <c r="C158" s="21"/>
      <c r="E158" s="35"/>
      <c r="F158" s="45"/>
    </row>
    <row r="159" spans="4:6" ht="12.75">
      <c r="D159" s="21"/>
      <c r="E159" s="35"/>
      <c r="F159" s="22"/>
    </row>
    <row r="160" spans="4:6" ht="12.75">
      <c r="D160" s="21"/>
      <c r="E160" s="27"/>
      <c r="F160" s="28"/>
    </row>
    <row r="161" spans="4:6" ht="12.75">
      <c r="D161" s="21"/>
      <c r="E161" s="27"/>
      <c r="F161" s="28"/>
    </row>
    <row r="162" spans="5:6" ht="12.75">
      <c r="E162" s="19"/>
      <c r="F162" s="20"/>
    </row>
    <row r="163" spans="1:6" s="48" customFormat="1" ht="18" customHeight="1">
      <c r="A163" s="226"/>
      <c r="B163" s="227"/>
      <c r="C163" s="227"/>
      <c r="D163" s="227"/>
      <c r="E163" s="227"/>
      <c r="F163" s="227"/>
    </row>
    <row r="164" spans="1:6" ht="28.5" customHeight="1">
      <c r="A164" s="37"/>
      <c r="B164" s="37"/>
      <c r="C164" s="37"/>
      <c r="D164" s="37"/>
      <c r="E164" s="38"/>
      <c r="F164" s="39"/>
    </row>
    <row r="166" spans="1:6" ht="15.75">
      <c r="A166" s="50"/>
      <c r="B166" s="21"/>
      <c r="C166" s="21"/>
      <c r="D166" s="21"/>
      <c r="E166" s="51"/>
      <c r="F166" s="4"/>
    </row>
    <row r="167" spans="1:6" ht="12.75">
      <c r="A167" s="21"/>
      <c r="B167" s="21"/>
      <c r="C167" s="21"/>
      <c r="D167" s="21"/>
      <c r="E167" s="51"/>
      <c r="F167" s="4"/>
    </row>
    <row r="168" spans="1:6" ht="17.25" customHeight="1">
      <c r="A168" s="21"/>
      <c r="B168" s="21"/>
      <c r="C168" s="21"/>
      <c r="D168" s="21"/>
      <c r="E168" s="51"/>
      <c r="F168" s="4"/>
    </row>
    <row r="169" spans="1:6" ht="13.5" customHeight="1">
      <c r="A169" s="21"/>
      <c r="B169" s="21"/>
      <c r="C169" s="21"/>
      <c r="D169" s="21"/>
      <c r="E169" s="51"/>
      <c r="F169" s="4"/>
    </row>
    <row r="170" spans="1:6" ht="12.75">
      <c r="A170" s="21"/>
      <c r="B170" s="21"/>
      <c r="C170" s="21"/>
      <c r="D170" s="21"/>
      <c r="E170" s="51"/>
      <c r="F170" s="4"/>
    </row>
    <row r="171" spans="1:4" ht="12.75">
      <c r="A171" s="21"/>
      <c r="B171" s="21"/>
      <c r="C171" s="21"/>
      <c r="D171" s="21"/>
    </row>
    <row r="172" spans="1:6" ht="12.75">
      <c r="A172" s="21"/>
      <c r="B172" s="21"/>
      <c r="C172" s="21"/>
      <c r="D172" s="21"/>
      <c r="E172" s="51"/>
      <c r="F172" s="4"/>
    </row>
    <row r="173" spans="1:6" ht="12.75">
      <c r="A173" s="21"/>
      <c r="B173" s="21"/>
      <c r="C173" s="21"/>
      <c r="D173" s="21"/>
      <c r="E173" s="51"/>
      <c r="F173" s="52"/>
    </row>
    <row r="174" spans="1:6" ht="12.75">
      <c r="A174" s="21"/>
      <c r="B174" s="21"/>
      <c r="C174" s="21"/>
      <c r="D174" s="21"/>
      <c r="E174" s="51"/>
      <c r="F174" s="4"/>
    </row>
    <row r="175" spans="1:6" ht="22.5" customHeight="1">
      <c r="A175" s="21"/>
      <c r="B175" s="21"/>
      <c r="C175" s="21"/>
      <c r="D175" s="21"/>
      <c r="E175" s="51"/>
      <c r="F175" s="29"/>
    </row>
    <row r="176" spans="5:6" ht="22.5" customHeight="1">
      <c r="E176" s="27"/>
      <c r="F176" s="30"/>
    </row>
  </sheetData>
  <sheetProtection/>
  <mergeCells count="11">
    <mergeCell ref="D37:I37"/>
    <mergeCell ref="B20:C20"/>
    <mergeCell ref="B37:C37"/>
    <mergeCell ref="A1:I1"/>
    <mergeCell ref="B18:I18"/>
    <mergeCell ref="A163:F163"/>
    <mergeCell ref="B4:C4"/>
    <mergeCell ref="D4:I4"/>
    <mergeCell ref="B35:I35"/>
    <mergeCell ref="B52:I52"/>
    <mergeCell ref="D20:I20"/>
  </mergeCells>
  <printOptions horizontalCentered="1"/>
  <pageMargins left="0.1968503937007874" right="0.1968503937007874" top="0" bottom="0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8" max="8" man="1"/>
    <brk id="97" max="9" man="1"/>
    <brk id="1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0"/>
  <sheetViews>
    <sheetView tabSelected="1" zoomScalePageLayoutView="0" workbookViewId="0" topLeftCell="A1">
      <selection activeCell="C62" sqref="C62"/>
    </sheetView>
  </sheetViews>
  <sheetFormatPr defaultColWidth="11.421875" defaultRowHeight="12.75"/>
  <cols>
    <col min="1" max="1" width="10.28125" style="74" customWidth="1"/>
    <col min="2" max="2" width="29.421875" style="75" customWidth="1"/>
    <col min="3" max="4" width="13.140625" style="2" customWidth="1"/>
    <col min="5" max="5" width="11.57421875" style="2" customWidth="1"/>
    <col min="6" max="6" width="11.7109375" style="2" customWidth="1"/>
    <col min="7" max="7" width="10.421875" style="2" customWidth="1"/>
    <col min="8" max="8" width="9.8515625" style="2" customWidth="1"/>
    <col min="9" max="9" width="11.7109375" style="2" customWidth="1"/>
    <col min="10" max="10" width="10.421875" style="2" customWidth="1"/>
    <col min="11" max="11" width="7.7109375" style="2" customWidth="1"/>
    <col min="12" max="12" width="11.140625" style="2" customWidth="1"/>
    <col min="13" max="13" width="12.28125" style="3" customWidth="1"/>
    <col min="14" max="16384" width="11.421875" style="3" customWidth="1"/>
  </cols>
  <sheetData>
    <row r="1" spans="1:2" ht="12.75">
      <c r="A1" s="232" t="s">
        <v>109</v>
      </c>
      <c r="B1" s="232"/>
    </row>
    <row r="2" spans="1:13" ht="18">
      <c r="A2" s="232" t="s">
        <v>110</v>
      </c>
      <c r="B2" s="232"/>
      <c r="C2" s="151"/>
      <c r="D2" s="235" t="s">
        <v>126</v>
      </c>
      <c r="E2" s="235"/>
      <c r="F2" s="235"/>
      <c r="G2" s="235"/>
      <c r="H2" s="235"/>
      <c r="I2" s="235"/>
      <c r="J2" s="235"/>
      <c r="K2" s="235"/>
      <c r="L2" s="151"/>
      <c r="M2" s="151"/>
    </row>
    <row r="3" spans="1:13" ht="15.75">
      <c r="A3" s="87"/>
      <c r="B3" s="87"/>
      <c r="C3" s="111"/>
      <c r="D3" s="112"/>
      <c r="E3" s="112"/>
      <c r="F3" s="112"/>
      <c r="G3" s="112"/>
      <c r="H3" s="112"/>
      <c r="I3" s="88"/>
      <c r="J3" s="88"/>
      <c r="K3" s="88"/>
      <c r="L3" s="88"/>
      <c r="M3" s="83" t="s">
        <v>60</v>
      </c>
    </row>
    <row r="4" spans="1:13" ht="63" customHeight="1">
      <c r="A4" s="84" t="s">
        <v>31</v>
      </c>
      <c r="B4" s="89"/>
      <c r="C4" s="89"/>
      <c r="D4" s="233" t="s">
        <v>11</v>
      </c>
      <c r="E4" s="234"/>
      <c r="F4" s="230" t="s">
        <v>12</v>
      </c>
      <c r="G4" s="230" t="s">
        <v>13</v>
      </c>
      <c r="H4" s="230" t="s">
        <v>14</v>
      </c>
      <c r="I4" s="240" t="s">
        <v>18</v>
      </c>
      <c r="J4" s="238" t="s">
        <v>63</v>
      </c>
      <c r="K4" s="236" t="s">
        <v>16</v>
      </c>
      <c r="L4" s="242" t="s">
        <v>112</v>
      </c>
      <c r="M4" s="242" t="s">
        <v>113</v>
      </c>
    </row>
    <row r="5" spans="1:13" ht="47.25">
      <c r="A5" s="91" t="s">
        <v>32</v>
      </c>
      <c r="B5" s="92" t="s">
        <v>33</v>
      </c>
      <c r="C5" s="90" t="s">
        <v>111</v>
      </c>
      <c r="D5" s="92" t="s">
        <v>34</v>
      </c>
      <c r="E5" s="92" t="s">
        <v>35</v>
      </c>
      <c r="F5" s="231"/>
      <c r="G5" s="231"/>
      <c r="H5" s="231"/>
      <c r="I5" s="241"/>
      <c r="J5" s="239"/>
      <c r="K5" s="237"/>
      <c r="L5" s="243"/>
      <c r="M5" s="243"/>
    </row>
    <row r="6" spans="1:13" ht="15.75">
      <c r="A6" s="93">
        <v>31</v>
      </c>
      <c r="B6" s="93" t="s">
        <v>36</v>
      </c>
      <c r="C6" s="85">
        <f>SUM(C10+C12+C15)</f>
        <v>9016000</v>
      </c>
      <c r="D6" s="85">
        <f>SUM(D10+D12+D15)</f>
        <v>9016000</v>
      </c>
      <c r="E6" s="85">
        <f>SUM(E10)</f>
        <v>0</v>
      </c>
      <c r="F6" s="85">
        <v>0</v>
      </c>
      <c r="G6" s="85">
        <f>SUM(G10+G12+G15)</f>
        <v>0</v>
      </c>
      <c r="H6" s="85">
        <f>SUM(H10+H12+H15)</f>
        <v>0</v>
      </c>
      <c r="I6" s="85">
        <f>SUM(I10+I12+I15)</f>
        <v>0</v>
      </c>
      <c r="J6" s="85">
        <f>SUM(J10+J12+J15)</f>
        <v>0</v>
      </c>
      <c r="K6" s="85">
        <f>SUM(K10+K12+K15)</f>
        <v>0</v>
      </c>
      <c r="L6" s="85">
        <v>9470000</v>
      </c>
      <c r="M6" s="85">
        <v>9470000</v>
      </c>
    </row>
    <row r="7" spans="1:13" ht="15.75" hidden="1">
      <c r="A7" s="182">
        <v>3111</v>
      </c>
      <c r="B7" s="187" t="s">
        <v>72</v>
      </c>
      <c r="C7" s="183">
        <f>SUM(D7:K7)</f>
        <v>7025000</v>
      </c>
      <c r="D7" s="184">
        <v>7025000</v>
      </c>
      <c r="E7" s="184">
        <v>0</v>
      </c>
      <c r="F7" s="183">
        <v>0</v>
      </c>
      <c r="G7" s="183"/>
      <c r="H7" s="183"/>
      <c r="I7" s="185"/>
      <c r="J7" s="183"/>
      <c r="K7" s="183"/>
      <c r="L7" s="184"/>
      <c r="M7" s="186"/>
    </row>
    <row r="8" spans="1:13" ht="15.75" hidden="1">
      <c r="A8" s="182">
        <v>3113</v>
      </c>
      <c r="B8" s="187" t="s">
        <v>73</v>
      </c>
      <c r="C8" s="183">
        <f aca="true" t="shared" si="0" ref="C8:C14">SUM(D8:K8)</f>
        <v>170000</v>
      </c>
      <c r="D8" s="184">
        <v>170000</v>
      </c>
      <c r="E8" s="184"/>
      <c r="F8" s="183"/>
      <c r="G8" s="183"/>
      <c r="H8" s="183"/>
      <c r="I8" s="185"/>
      <c r="J8" s="183"/>
      <c r="K8" s="183"/>
      <c r="L8" s="184"/>
      <c r="M8" s="186"/>
    </row>
    <row r="9" spans="1:13" ht="15.75" hidden="1">
      <c r="A9" s="182">
        <v>3114</v>
      </c>
      <c r="B9" s="187" t="s">
        <v>74</v>
      </c>
      <c r="C9" s="183">
        <f t="shared" si="0"/>
        <v>300000</v>
      </c>
      <c r="D9" s="184">
        <v>300000</v>
      </c>
      <c r="E9" s="184"/>
      <c r="F9" s="183"/>
      <c r="G9" s="183"/>
      <c r="H9" s="183"/>
      <c r="I9" s="185"/>
      <c r="J9" s="183"/>
      <c r="K9" s="183"/>
      <c r="L9" s="184"/>
      <c r="M9" s="186"/>
    </row>
    <row r="10" spans="1:13" ht="15.75">
      <c r="A10" s="125">
        <v>311</v>
      </c>
      <c r="B10" s="126" t="s">
        <v>37</v>
      </c>
      <c r="C10" s="124">
        <f>SUM(C7:C9)</f>
        <v>7495000</v>
      </c>
      <c r="D10" s="124">
        <f aca="true" t="shared" si="1" ref="D10:K10">SUM(D7:D9)</f>
        <v>7495000</v>
      </c>
      <c r="E10" s="124">
        <f t="shared" si="1"/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8">
        <v>0</v>
      </c>
      <c r="M10" s="124">
        <v>0</v>
      </c>
    </row>
    <row r="11" spans="1:13" ht="15.75" hidden="1">
      <c r="A11" s="182">
        <v>3121</v>
      </c>
      <c r="B11" s="188" t="s">
        <v>19</v>
      </c>
      <c r="C11" s="183">
        <f t="shared" si="0"/>
        <v>180000</v>
      </c>
      <c r="D11" s="189">
        <v>180000</v>
      </c>
      <c r="E11" s="189"/>
      <c r="F11" s="190">
        <v>0</v>
      </c>
      <c r="G11" s="190"/>
      <c r="H11" s="190"/>
      <c r="I11" s="185"/>
      <c r="J11" s="183"/>
      <c r="K11" s="183"/>
      <c r="L11" s="97">
        <v>0</v>
      </c>
      <c r="M11" s="96"/>
    </row>
    <row r="12" spans="1:13" ht="15.75">
      <c r="A12" s="125">
        <v>312</v>
      </c>
      <c r="B12" s="126" t="s">
        <v>19</v>
      </c>
      <c r="C12" s="124">
        <f t="shared" si="0"/>
        <v>269000</v>
      </c>
      <c r="D12" s="181">
        <v>269000</v>
      </c>
      <c r="E12" s="181">
        <f>SUM(E11)</f>
        <v>0</v>
      </c>
      <c r="F12" s="127">
        <v>0</v>
      </c>
      <c r="G12" s="127"/>
      <c r="H12" s="127"/>
      <c r="I12" s="160"/>
      <c r="J12" s="124"/>
      <c r="K12" s="124"/>
      <c r="L12" s="128">
        <v>0</v>
      </c>
      <c r="M12" s="124">
        <v>0</v>
      </c>
    </row>
    <row r="13" spans="1:13" ht="15.75" hidden="1">
      <c r="A13" s="182">
        <v>3132</v>
      </c>
      <c r="B13" s="187" t="s">
        <v>75</v>
      </c>
      <c r="C13" s="183">
        <f t="shared" si="0"/>
        <v>1126000</v>
      </c>
      <c r="D13" s="189">
        <v>1126000</v>
      </c>
      <c r="E13" s="189">
        <v>0</v>
      </c>
      <c r="F13" s="190">
        <v>0</v>
      </c>
      <c r="G13" s="190"/>
      <c r="H13" s="190"/>
      <c r="I13" s="185"/>
      <c r="J13" s="183"/>
      <c r="K13" s="183"/>
      <c r="L13" s="184"/>
      <c r="M13" s="124"/>
    </row>
    <row r="14" spans="1:13" ht="15.75" hidden="1">
      <c r="A14" s="182">
        <v>3133</v>
      </c>
      <c r="B14" s="187" t="s">
        <v>76</v>
      </c>
      <c r="C14" s="183">
        <f t="shared" si="0"/>
        <v>126000</v>
      </c>
      <c r="D14" s="189">
        <v>126000</v>
      </c>
      <c r="E14" s="189">
        <v>0</v>
      </c>
      <c r="F14" s="190">
        <v>0</v>
      </c>
      <c r="G14" s="190"/>
      <c r="H14" s="190"/>
      <c r="I14" s="185"/>
      <c r="J14" s="183"/>
      <c r="K14" s="183"/>
      <c r="L14" s="184"/>
      <c r="M14" s="124"/>
    </row>
    <row r="15" spans="1:13" ht="15.75">
      <c r="A15" s="125">
        <v>313</v>
      </c>
      <c r="B15" s="191" t="s">
        <v>20</v>
      </c>
      <c r="C15" s="124">
        <f>SUM(C13:C14)</f>
        <v>1252000</v>
      </c>
      <c r="D15" s="124">
        <f>SUM(D13:D14)</f>
        <v>1252000</v>
      </c>
      <c r="E15" s="119">
        <f>SUM(E13:E14)</f>
        <v>0</v>
      </c>
      <c r="F15" s="127">
        <v>0</v>
      </c>
      <c r="G15" s="127"/>
      <c r="H15" s="127"/>
      <c r="I15" s="160">
        <v>0</v>
      </c>
      <c r="J15" s="124"/>
      <c r="K15" s="124"/>
      <c r="L15" s="128">
        <v>0</v>
      </c>
      <c r="M15" s="124">
        <v>0</v>
      </c>
    </row>
    <row r="16" spans="1:15" ht="15.75">
      <c r="A16" s="93">
        <v>32</v>
      </c>
      <c r="B16" s="98" t="s">
        <v>21</v>
      </c>
      <c r="C16" s="119">
        <f>SUM(D16:I16)</f>
        <v>3277500</v>
      </c>
      <c r="D16" s="119">
        <f>SUM(D21+D28+D38+D40+D46)</f>
        <v>62200</v>
      </c>
      <c r="E16" s="119">
        <f>SUM(E21+E28+E38+E46)</f>
        <v>992700</v>
      </c>
      <c r="F16" s="119">
        <f>SUM(F21+F28+F38+F46)</f>
        <v>286500</v>
      </c>
      <c r="G16" s="119">
        <f>SUM(G21+G28+G38+G46)</f>
        <v>137100</v>
      </c>
      <c r="H16" s="119">
        <f>SUM(H21+H28+H38+H40+H46)</f>
        <v>1796500</v>
      </c>
      <c r="I16" s="119">
        <f>SUM(I21+I28+I38+I40+I46)</f>
        <v>2500</v>
      </c>
      <c r="J16" s="119">
        <f>SUM(J21+J28+J38+J40+J46)</f>
        <v>0</v>
      </c>
      <c r="K16" s="119">
        <f>SUM(K21+K28+K38+K40+K46)</f>
        <v>0</v>
      </c>
      <c r="L16" s="119">
        <v>2895200</v>
      </c>
      <c r="M16" s="195">
        <v>1794200</v>
      </c>
      <c r="O16" s="43" t="s">
        <v>108</v>
      </c>
    </row>
    <row r="17" spans="1:13" ht="15.75" hidden="1">
      <c r="A17" s="182">
        <v>3211</v>
      </c>
      <c r="B17" s="187" t="s">
        <v>77</v>
      </c>
      <c r="C17" s="183">
        <f>SUM(D17:K17)</f>
        <v>465884</v>
      </c>
      <c r="D17" s="192">
        <v>4500</v>
      </c>
      <c r="E17" s="192">
        <v>36000</v>
      </c>
      <c r="F17" s="190">
        <v>1500</v>
      </c>
      <c r="G17" s="190">
        <v>1050</v>
      </c>
      <c r="H17" s="190">
        <v>422834</v>
      </c>
      <c r="I17" s="185"/>
      <c r="J17" s="190"/>
      <c r="K17" s="183"/>
      <c r="L17" s="128"/>
      <c r="M17" s="124"/>
    </row>
    <row r="18" spans="1:13" ht="15.75" hidden="1">
      <c r="A18" s="182">
        <v>3212</v>
      </c>
      <c r="B18" s="187" t="s">
        <v>78</v>
      </c>
      <c r="C18" s="183">
        <f>SUM(D18:K18)</f>
        <v>360000</v>
      </c>
      <c r="D18" s="192">
        <v>0</v>
      </c>
      <c r="E18" s="192">
        <v>360000</v>
      </c>
      <c r="F18" s="190"/>
      <c r="G18" s="190"/>
      <c r="H18" s="190"/>
      <c r="I18" s="185"/>
      <c r="J18" s="190"/>
      <c r="K18" s="183"/>
      <c r="L18" s="128"/>
      <c r="M18" s="124"/>
    </row>
    <row r="19" spans="1:13" ht="15.75" hidden="1">
      <c r="A19" s="182">
        <v>3213</v>
      </c>
      <c r="B19" s="187" t="s">
        <v>79</v>
      </c>
      <c r="C19" s="183">
        <f>SUM(D19:K19)</f>
        <v>3000</v>
      </c>
      <c r="D19" s="192">
        <v>0</v>
      </c>
      <c r="E19" s="192">
        <v>3000</v>
      </c>
      <c r="F19" s="190"/>
      <c r="G19" s="190"/>
      <c r="H19" s="190"/>
      <c r="I19" s="185"/>
      <c r="J19" s="190"/>
      <c r="K19" s="183"/>
      <c r="L19" s="128"/>
      <c r="M19" s="124"/>
    </row>
    <row r="20" spans="1:13" ht="15.75" hidden="1">
      <c r="A20" s="182">
        <v>3214</v>
      </c>
      <c r="B20" s="187" t="s">
        <v>80</v>
      </c>
      <c r="C20" s="183">
        <f>SUM(D20:K20)</f>
        <v>5000</v>
      </c>
      <c r="D20" s="192">
        <v>0</v>
      </c>
      <c r="E20" s="192">
        <v>3000</v>
      </c>
      <c r="F20" s="190">
        <v>2000</v>
      </c>
      <c r="G20" s="190"/>
      <c r="H20" s="190"/>
      <c r="I20" s="185"/>
      <c r="J20" s="190"/>
      <c r="K20" s="183"/>
      <c r="L20" s="128"/>
      <c r="M20" s="124"/>
    </row>
    <row r="21" spans="1:13" ht="15.75">
      <c r="A21" s="125">
        <v>321</v>
      </c>
      <c r="B21" s="126" t="s">
        <v>22</v>
      </c>
      <c r="C21" s="124">
        <f>SUM(C17:C20)</f>
        <v>833884</v>
      </c>
      <c r="D21" s="119">
        <f>SUM(D17:D20)</f>
        <v>4500</v>
      </c>
      <c r="E21" s="119">
        <f>SUM(E17:E20)</f>
        <v>402000</v>
      </c>
      <c r="F21" s="119">
        <f aca="true" t="shared" si="2" ref="F21:K21">SUM(F17:F20)</f>
        <v>3500</v>
      </c>
      <c r="G21" s="119">
        <f t="shared" si="2"/>
        <v>1050</v>
      </c>
      <c r="H21" s="119">
        <f t="shared" si="2"/>
        <v>422834</v>
      </c>
      <c r="I21" s="119">
        <f t="shared" si="2"/>
        <v>0</v>
      </c>
      <c r="J21" s="119">
        <f t="shared" si="2"/>
        <v>0</v>
      </c>
      <c r="K21" s="119">
        <f t="shared" si="2"/>
        <v>0</v>
      </c>
      <c r="L21" s="119">
        <v>0</v>
      </c>
      <c r="M21" s="195">
        <v>0</v>
      </c>
    </row>
    <row r="22" spans="1:13" ht="15.75" hidden="1">
      <c r="A22" s="94">
        <v>3221</v>
      </c>
      <c r="B22" s="95" t="s">
        <v>81</v>
      </c>
      <c r="C22" s="85">
        <f aca="true" t="shared" si="3" ref="C22:C27">SUM(D22:K22)</f>
        <v>80000</v>
      </c>
      <c r="D22" s="118">
        <v>0</v>
      </c>
      <c r="E22" s="118">
        <v>62800</v>
      </c>
      <c r="F22" s="117">
        <v>3500</v>
      </c>
      <c r="G22" s="117">
        <v>13200</v>
      </c>
      <c r="H22" s="117">
        <v>500</v>
      </c>
      <c r="I22" s="159"/>
      <c r="J22" s="96"/>
      <c r="K22" s="85"/>
      <c r="L22" s="97"/>
      <c r="M22" s="96"/>
    </row>
    <row r="23" spans="1:13" ht="15.75" hidden="1">
      <c r="A23" s="94">
        <v>3222</v>
      </c>
      <c r="B23" s="95" t="s">
        <v>82</v>
      </c>
      <c r="C23" s="85">
        <f t="shared" si="3"/>
        <v>135371</v>
      </c>
      <c r="D23" s="118">
        <v>30500</v>
      </c>
      <c r="E23" s="118">
        <v>9300</v>
      </c>
      <c r="F23" s="117">
        <v>69000</v>
      </c>
      <c r="G23" s="117">
        <v>24000</v>
      </c>
      <c r="H23" s="117">
        <v>2571</v>
      </c>
      <c r="I23" s="159"/>
      <c r="J23" s="96"/>
      <c r="K23" s="85"/>
      <c r="L23" s="97"/>
      <c r="M23" s="96"/>
    </row>
    <row r="24" spans="1:13" ht="15.75" hidden="1">
      <c r="A24" s="94">
        <v>3223</v>
      </c>
      <c r="B24" s="95" t="s">
        <v>83</v>
      </c>
      <c r="C24" s="85">
        <f t="shared" si="3"/>
        <v>251500</v>
      </c>
      <c r="D24" s="118">
        <v>5000</v>
      </c>
      <c r="E24" s="118">
        <v>200500</v>
      </c>
      <c r="F24" s="117">
        <v>43000</v>
      </c>
      <c r="G24" s="117"/>
      <c r="H24" s="117">
        <v>3000</v>
      </c>
      <c r="I24" s="159"/>
      <c r="J24" s="96"/>
      <c r="K24" s="85"/>
      <c r="L24" s="97"/>
      <c r="M24" s="96"/>
    </row>
    <row r="25" spans="1:13" ht="15.75" hidden="1">
      <c r="A25" s="94">
        <v>3224</v>
      </c>
      <c r="B25" s="95" t="s">
        <v>84</v>
      </c>
      <c r="C25" s="85">
        <f t="shared" si="3"/>
        <v>50000</v>
      </c>
      <c r="D25" s="118">
        <v>0</v>
      </c>
      <c r="E25" s="118">
        <v>38500</v>
      </c>
      <c r="F25" s="117">
        <v>10000</v>
      </c>
      <c r="G25" s="117">
        <v>1500</v>
      </c>
      <c r="H25" s="117"/>
      <c r="I25" s="159"/>
      <c r="J25" s="96"/>
      <c r="K25" s="85"/>
      <c r="L25" s="97"/>
      <c r="M25" s="96"/>
    </row>
    <row r="26" spans="1:13" ht="15.75" hidden="1">
      <c r="A26" s="94">
        <v>3225</v>
      </c>
      <c r="B26" s="95" t="s">
        <v>85</v>
      </c>
      <c r="C26" s="85">
        <f t="shared" si="3"/>
        <v>8000</v>
      </c>
      <c r="D26" s="118">
        <v>0</v>
      </c>
      <c r="E26" s="118">
        <v>3000</v>
      </c>
      <c r="F26" s="117">
        <v>5000</v>
      </c>
      <c r="G26" s="117"/>
      <c r="H26" s="117"/>
      <c r="I26" s="159"/>
      <c r="J26" s="96"/>
      <c r="K26" s="85"/>
      <c r="L26" s="97"/>
      <c r="M26" s="96"/>
    </row>
    <row r="27" spans="1:13" ht="15.75" hidden="1">
      <c r="A27" s="94">
        <v>3227</v>
      </c>
      <c r="B27" s="95" t="s">
        <v>86</v>
      </c>
      <c r="C27" s="85">
        <f t="shared" si="3"/>
        <v>6000</v>
      </c>
      <c r="D27" s="118">
        <v>0</v>
      </c>
      <c r="E27" s="118">
        <v>3000</v>
      </c>
      <c r="F27" s="117">
        <v>3000</v>
      </c>
      <c r="G27" s="117"/>
      <c r="H27" s="117">
        <v>0</v>
      </c>
      <c r="I27" s="159"/>
      <c r="J27" s="96"/>
      <c r="K27" s="85"/>
      <c r="L27" s="97"/>
      <c r="M27" s="96"/>
    </row>
    <row r="28" spans="1:13" ht="15.75">
      <c r="A28" s="125">
        <v>322</v>
      </c>
      <c r="B28" s="191" t="s">
        <v>38</v>
      </c>
      <c r="C28" s="124">
        <f>SUM(C22:C27)</f>
        <v>530871</v>
      </c>
      <c r="D28" s="119">
        <f aca="true" t="shared" si="4" ref="D28:K28">SUM(D22:D27)</f>
        <v>35500</v>
      </c>
      <c r="E28" s="119">
        <f t="shared" si="4"/>
        <v>317100</v>
      </c>
      <c r="F28" s="119">
        <f t="shared" si="4"/>
        <v>133500</v>
      </c>
      <c r="G28" s="119">
        <f t="shared" si="4"/>
        <v>38700</v>
      </c>
      <c r="H28" s="119">
        <f t="shared" si="4"/>
        <v>6071</v>
      </c>
      <c r="I28" s="119">
        <f t="shared" si="4"/>
        <v>0</v>
      </c>
      <c r="J28" s="119">
        <f t="shared" si="4"/>
        <v>0</v>
      </c>
      <c r="K28" s="119">
        <f t="shared" si="4"/>
        <v>0</v>
      </c>
      <c r="L28" s="119">
        <v>0</v>
      </c>
      <c r="M28" s="195">
        <v>0</v>
      </c>
    </row>
    <row r="29" spans="1:13" ht="15.75" hidden="1">
      <c r="A29" s="182">
        <v>3231</v>
      </c>
      <c r="B29" s="187" t="s">
        <v>87</v>
      </c>
      <c r="C29" s="183">
        <f>SUM(D29:K29)</f>
        <v>38450</v>
      </c>
      <c r="D29" s="192">
        <v>0</v>
      </c>
      <c r="E29" s="192">
        <v>19500</v>
      </c>
      <c r="F29" s="190">
        <v>10000</v>
      </c>
      <c r="G29" s="190">
        <v>8950</v>
      </c>
      <c r="H29" s="190">
        <v>0</v>
      </c>
      <c r="I29" s="185"/>
      <c r="J29" s="183"/>
      <c r="K29" s="183"/>
      <c r="L29" s="184"/>
      <c r="M29" s="124"/>
    </row>
    <row r="30" spans="1:13" ht="15.75" hidden="1">
      <c r="A30" s="182">
        <v>3232</v>
      </c>
      <c r="B30" s="187" t="s">
        <v>88</v>
      </c>
      <c r="C30" s="183">
        <f>SUM(D30:K30)</f>
        <v>166000</v>
      </c>
      <c r="D30" s="192">
        <v>0</v>
      </c>
      <c r="E30" s="192">
        <v>156000</v>
      </c>
      <c r="F30" s="190">
        <v>10000</v>
      </c>
      <c r="G30" s="190"/>
      <c r="H30" s="190"/>
      <c r="I30" s="185"/>
      <c r="J30" s="183"/>
      <c r="K30" s="183"/>
      <c r="L30" s="184"/>
      <c r="M30" s="124"/>
    </row>
    <row r="31" spans="1:13" ht="15.75" hidden="1">
      <c r="A31" s="182">
        <v>3233</v>
      </c>
      <c r="B31" s="187" t="s">
        <v>89</v>
      </c>
      <c r="C31" s="183">
        <f>SUM(D31:K31)</f>
        <v>7000</v>
      </c>
      <c r="D31" s="192">
        <v>0</v>
      </c>
      <c r="E31" s="192">
        <v>7000</v>
      </c>
      <c r="F31" s="190"/>
      <c r="G31" s="190"/>
      <c r="H31" s="190">
        <v>0</v>
      </c>
      <c r="I31" s="185"/>
      <c r="J31" s="183"/>
      <c r="K31" s="183"/>
      <c r="L31" s="184"/>
      <c r="M31" s="124"/>
    </row>
    <row r="32" spans="1:13" ht="15.75" hidden="1">
      <c r="A32" s="182">
        <v>3234</v>
      </c>
      <c r="B32" s="187" t="s">
        <v>90</v>
      </c>
      <c r="C32" s="183">
        <f aca="true" t="shared" si="5" ref="C32:C37">SUM(D32:K32)</f>
        <v>35400</v>
      </c>
      <c r="D32" s="192">
        <v>0</v>
      </c>
      <c r="E32" s="192">
        <v>20400</v>
      </c>
      <c r="F32" s="190">
        <v>15000</v>
      </c>
      <c r="G32" s="190"/>
      <c r="H32" s="190"/>
      <c r="I32" s="185"/>
      <c r="J32" s="183"/>
      <c r="K32" s="183"/>
      <c r="L32" s="184"/>
      <c r="M32" s="124"/>
    </row>
    <row r="33" spans="1:13" ht="15.75" hidden="1">
      <c r="A33" s="182">
        <v>3235</v>
      </c>
      <c r="B33" s="187" t="s">
        <v>91</v>
      </c>
      <c r="C33" s="183">
        <f t="shared" si="5"/>
        <v>18000</v>
      </c>
      <c r="D33" s="192">
        <v>0</v>
      </c>
      <c r="E33" s="192">
        <v>2000</v>
      </c>
      <c r="F33" s="190">
        <v>13500</v>
      </c>
      <c r="G33" s="190"/>
      <c r="H33" s="190">
        <v>2500</v>
      </c>
      <c r="I33" s="185"/>
      <c r="J33" s="183"/>
      <c r="K33" s="183"/>
      <c r="L33" s="184"/>
      <c r="M33" s="124"/>
    </row>
    <row r="34" spans="1:13" ht="15.75" hidden="1">
      <c r="A34" s="182">
        <v>3236</v>
      </c>
      <c r="B34" s="187" t="s">
        <v>92</v>
      </c>
      <c r="C34" s="183">
        <f t="shared" si="5"/>
        <v>0</v>
      </c>
      <c r="D34" s="192">
        <v>0</v>
      </c>
      <c r="E34" s="192"/>
      <c r="F34" s="190"/>
      <c r="G34" s="190"/>
      <c r="H34" s="190"/>
      <c r="I34" s="185"/>
      <c r="J34" s="183"/>
      <c r="K34" s="183"/>
      <c r="L34" s="184"/>
      <c r="M34" s="124"/>
    </row>
    <row r="35" spans="1:13" ht="15.75" hidden="1">
      <c r="A35" s="182">
        <v>3237</v>
      </c>
      <c r="B35" s="187" t="s">
        <v>93</v>
      </c>
      <c r="C35" s="183">
        <f t="shared" si="5"/>
        <v>215768</v>
      </c>
      <c r="D35" s="192">
        <v>11500</v>
      </c>
      <c r="E35" s="192">
        <v>9500</v>
      </c>
      <c r="F35" s="190">
        <v>70000</v>
      </c>
      <c r="G35" s="190"/>
      <c r="H35" s="190">
        <v>124768</v>
      </c>
      <c r="I35" s="185"/>
      <c r="J35" s="183"/>
      <c r="K35" s="183"/>
      <c r="L35" s="184"/>
      <c r="M35" s="124"/>
    </row>
    <row r="36" spans="1:13" ht="15.75" hidden="1">
      <c r="A36" s="182">
        <v>3238</v>
      </c>
      <c r="B36" s="187" t="s">
        <v>94</v>
      </c>
      <c r="C36" s="183">
        <f t="shared" si="5"/>
        <v>7000</v>
      </c>
      <c r="D36" s="192">
        <v>0</v>
      </c>
      <c r="E36" s="192">
        <v>7000</v>
      </c>
      <c r="F36" s="190"/>
      <c r="G36" s="190"/>
      <c r="H36" s="190"/>
      <c r="I36" s="185"/>
      <c r="J36" s="183"/>
      <c r="K36" s="183"/>
      <c r="L36" s="184"/>
      <c r="M36" s="124"/>
    </row>
    <row r="37" spans="1:13" ht="15.75" hidden="1">
      <c r="A37" s="182">
        <v>3239</v>
      </c>
      <c r="B37" s="187" t="s">
        <v>95</v>
      </c>
      <c r="C37" s="183">
        <f t="shared" si="5"/>
        <v>35200</v>
      </c>
      <c r="D37" s="192">
        <v>0</v>
      </c>
      <c r="E37" s="192">
        <v>29700</v>
      </c>
      <c r="F37" s="190">
        <v>2000</v>
      </c>
      <c r="G37" s="190">
        <v>3000</v>
      </c>
      <c r="H37" s="190">
        <v>500</v>
      </c>
      <c r="I37" s="185"/>
      <c r="J37" s="183"/>
      <c r="K37" s="183"/>
      <c r="L37" s="184"/>
      <c r="M37" s="124"/>
    </row>
    <row r="38" spans="1:13" ht="15.75">
      <c r="A38" s="125">
        <v>323</v>
      </c>
      <c r="B38" s="126" t="s">
        <v>23</v>
      </c>
      <c r="C38" s="124">
        <f>SUM(C29:C37)</f>
        <v>522818</v>
      </c>
      <c r="D38" s="119">
        <f>SUM(D29:D37)</f>
        <v>11500</v>
      </c>
      <c r="E38" s="119">
        <f>SUM(E29:E37)</f>
        <v>251100</v>
      </c>
      <c r="F38" s="119">
        <f aca="true" t="shared" si="6" ref="F38:K38">SUM(F29:F37)</f>
        <v>120500</v>
      </c>
      <c r="G38" s="119">
        <f t="shared" si="6"/>
        <v>11950</v>
      </c>
      <c r="H38" s="119">
        <f t="shared" si="6"/>
        <v>127768</v>
      </c>
      <c r="I38" s="119">
        <f t="shared" si="6"/>
        <v>0</v>
      </c>
      <c r="J38" s="119">
        <f t="shared" si="6"/>
        <v>0</v>
      </c>
      <c r="K38" s="119">
        <f t="shared" si="6"/>
        <v>0</v>
      </c>
      <c r="L38" s="119">
        <v>0</v>
      </c>
      <c r="M38" s="195">
        <v>0</v>
      </c>
    </row>
    <row r="39" spans="1:13" ht="15.75" hidden="1">
      <c r="A39" s="182">
        <v>3241</v>
      </c>
      <c r="B39" s="188" t="s">
        <v>39</v>
      </c>
      <c r="C39" s="183">
        <f aca="true" t="shared" si="7" ref="C39:C45">SUM(D39:K39)</f>
        <v>1177991</v>
      </c>
      <c r="D39" s="192">
        <v>9700</v>
      </c>
      <c r="E39" s="192">
        <v>0</v>
      </c>
      <c r="F39" s="190">
        <v>0</v>
      </c>
      <c r="G39" s="190"/>
      <c r="H39" s="190">
        <v>1168291</v>
      </c>
      <c r="I39" s="185"/>
      <c r="J39" s="183"/>
      <c r="K39" s="183"/>
      <c r="L39" s="184"/>
      <c r="M39" s="124"/>
    </row>
    <row r="40" spans="1:13" ht="15.75">
      <c r="A40" s="125">
        <v>324</v>
      </c>
      <c r="B40" s="126" t="s">
        <v>39</v>
      </c>
      <c r="C40" s="124">
        <f t="shared" si="7"/>
        <v>1177991</v>
      </c>
      <c r="D40" s="127">
        <f aca="true" t="shared" si="8" ref="D40:K40">SUM(D39)</f>
        <v>9700</v>
      </c>
      <c r="E40" s="127">
        <f t="shared" si="8"/>
        <v>0</v>
      </c>
      <c r="F40" s="127">
        <f t="shared" si="8"/>
        <v>0</v>
      </c>
      <c r="G40" s="127">
        <f t="shared" si="8"/>
        <v>0</v>
      </c>
      <c r="H40" s="127">
        <f t="shared" si="8"/>
        <v>1168291</v>
      </c>
      <c r="I40" s="127">
        <f t="shared" si="8"/>
        <v>0</v>
      </c>
      <c r="J40" s="127">
        <f t="shared" si="8"/>
        <v>0</v>
      </c>
      <c r="K40" s="127">
        <f t="shared" si="8"/>
        <v>0</v>
      </c>
      <c r="L40" s="127">
        <v>0</v>
      </c>
      <c r="M40" s="127">
        <v>0</v>
      </c>
    </row>
    <row r="41" spans="1:13" ht="15.75" hidden="1">
      <c r="A41" s="182">
        <v>3292</v>
      </c>
      <c r="B41" s="188" t="s">
        <v>96</v>
      </c>
      <c r="C41" s="183">
        <f t="shared" si="7"/>
        <v>85012</v>
      </c>
      <c r="D41" s="192"/>
      <c r="E41" s="192">
        <v>15000</v>
      </c>
      <c r="F41" s="190">
        <v>18000</v>
      </c>
      <c r="G41" s="190">
        <v>13500</v>
      </c>
      <c r="H41" s="190">
        <v>38512</v>
      </c>
      <c r="I41" s="185"/>
      <c r="J41" s="183"/>
      <c r="K41" s="183"/>
      <c r="L41" s="184"/>
      <c r="M41" s="124"/>
    </row>
    <row r="42" spans="1:13" ht="15.75" hidden="1">
      <c r="A42" s="182">
        <v>3293</v>
      </c>
      <c r="B42" s="188" t="s">
        <v>97</v>
      </c>
      <c r="C42" s="183">
        <f t="shared" si="7"/>
        <v>34500</v>
      </c>
      <c r="D42" s="192">
        <v>1000</v>
      </c>
      <c r="E42" s="192">
        <v>2500</v>
      </c>
      <c r="F42" s="190">
        <v>1000</v>
      </c>
      <c r="G42" s="190"/>
      <c r="H42" s="190">
        <v>30000</v>
      </c>
      <c r="I42" s="185"/>
      <c r="J42" s="183"/>
      <c r="K42" s="183"/>
      <c r="L42" s="184"/>
      <c r="M42" s="124"/>
    </row>
    <row r="43" spans="1:13" ht="15.75" hidden="1">
      <c r="A43" s="182">
        <v>3294</v>
      </c>
      <c r="B43" s="188" t="s">
        <v>98</v>
      </c>
      <c r="C43" s="183">
        <f t="shared" si="7"/>
        <v>1000</v>
      </c>
      <c r="D43" s="192">
        <v>0</v>
      </c>
      <c r="E43" s="192">
        <v>1000</v>
      </c>
      <c r="F43" s="190"/>
      <c r="G43" s="190"/>
      <c r="H43" s="190"/>
      <c r="I43" s="185"/>
      <c r="J43" s="183"/>
      <c r="K43" s="183"/>
      <c r="L43" s="184"/>
      <c r="M43" s="124"/>
    </row>
    <row r="44" spans="1:13" ht="15.75" hidden="1">
      <c r="A44" s="182">
        <v>3295</v>
      </c>
      <c r="B44" s="188" t="s">
        <v>99</v>
      </c>
      <c r="C44" s="183">
        <f t="shared" si="7"/>
        <v>1500</v>
      </c>
      <c r="D44" s="192">
        <v>0</v>
      </c>
      <c r="E44" s="192">
        <v>1500</v>
      </c>
      <c r="F44" s="190"/>
      <c r="G44" s="190"/>
      <c r="H44" s="190"/>
      <c r="I44" s="185"/>
      <c r="J44" s="183"/>
      <c r="K44" s="183"/>
      <c r="L44" s="184"/>
      <c r="M44" s="124"/>
    </row>
    <row r="45" spans="1:13" ht="15.75" hidden="1">
      <c r="A45" s="182">
        <v>3299</v>
      </c>
      <c r="B45" s="188" t="s">
        <v>40</v>
      </c>
      <c r="C45" s="183">
        <f t="shared" si="7"/>
        <v>89924</v>
      </c>
      <c r="D45" s="192">
        <v>0</v>
      </c>
      <c r="E45" s="192">
        <v>2500</v>
      </c>
      <c r="F45" s="190">
        <v>10000</v>
      </c>
      <c r="G45" s="190">
        <v>71900</v>
      </c>
      <c r="H45" s="190">
        <v>3024</v>
      </c>
      <c r="I45" s="185">
        <v>2500</v>
      </c>
      <c r="J45" s="183"/>
      <c r="K45" s="183"/>
      <c r="L45" s="184"/>
      <c r="M45" s="124"/>
    </row>
    <row r="46" spans="1:13" ht="15.75">
      <c r="A46" s="125">
        <v>329</v>
      </c>
      <c r="B46" s="126" t="s">
        <v>40</v>
      </c>
      <c r="C46" s="124">
        <f>SUM(C41:C45)</f>
        <v>211936</v>
      </c>
      <c r="D46" s="119">
        <f>SUM(D41:D45)</f>
        <v>1000</v>
      </c>
      <c r="E46" s="119">
        <f aca="true" t="shared" si="9" ref="E46:K46">SUM(E41:E45)</f>
        <v>22500</v>
      </c>
      <c r="F46" s="119">
        <f t="shared" si="9"/>
        <v>29000</v>
      </c>
      <c r="G46" s="119">
        <f t="shared" si="9"/>
        <v>85400</v>
      </c>
      <c r="H46" s="119">
        <f t="shared" si="9"/>
        <v>71536</v>
      </c>
      <c r="I46" s="119">
        <f t="shared" si="9"/>
        <v>2500</v>
      </c>
      <c r="J46" s="119">
        <f t="shared" si="9"/>
        <v>0</v>
      </c>
      <c r="K46" s="119">
        <f t="shared" si="9"/>
        <v>0</v>
      </c>
      <c r="L46" s="119">
        <v>0</v>
      </c>
      <c r="M46" s="195">
        <v>0</v>
      </c>
    </row>
    <row r="47" spans="1:13" ht="15.75">
      <c r="A47" s="93">
        <v>34</v>
      </c>
      <c r="B47" s="98" t="s">
        <v>41</v>
      </c>
      <c r="C47" s="85">
        <f aca="true" t="shared" si="10" ref="C47:C53">SUM(D47:K47)</f>
        <v>16900</v>
      </c>
      <c r="D47" s="119"/>
      <c r="E47" s="119">
        <f>SUM(E50)</f>
        <v>6900</v>
      </c>
      <c r="F47" s="119">
        <f aca="true" t="shared" si="11" ref="F47:K47">SUM(F50)</f>
        <v>0</v>
      </c>
      <c r="G47" s="119">
        <f t="shared" si="11"/>
        <v>0</v>
      </c>
      <c r="H47" s="119">
        <f t="shared" si="11"/>
        <v>10000</v>
      </c>
      <c r="I47" s="119">
        <f t="shared" si="11"/>
        <v>0</v>
      </c>
      <c r="J47" s="119">
        <f t="shared" si="11"/>
        <v>0</v>
      </c>
      <c r="K47" s="119">
        <f t="shared" si="11"/>
        <v>0</v>
      </c>
      <c r="L47" s="119">
        <v>11900</v>
      </c>
      <c r="M47" s="195">
        <v>9400</v>
      </c>
    </row>
    <row r="48" spans="1:13" ht="15.75" hidden="1">
      <c r="A48" s="182">
        <v>3431</v>
      </c>
      <c r="B48" s="187" t="s">
        <v>100</v>
      </c>
      <c r="C48" s="183">
        <f t="shared" si="10"/>
        <v>16800</v>
      </c>
      <c r="D48" s="192"/>
      <c r="E48" s="192">
        <v>6800</v>
      </c>
      <c r="F48" s="192"/>
      <c r="G48" s="192"/>
      <c r="H48" s="192">
        <v>10000</v>
      </c>
      <c r="I48" s="193"/>
      <c r="J48" s="192"/>
      <c r="K48" s="192"/>
      <c r="L48" s="184"/>
      <c r="M48" s="183"/>
    </row>
    <row r="49" spans="1:13" ht="15.75" hidden="1">
      <c r="A49" s="182">
        <v>3433</v>
      </c>
      <c r="B49" s="187" t="s">
        <v>101</v>
      </c>
      <c r="C49" s="183">
        <f t="shared" si="10"/>
        <v>100</v>
      </c>
      <c r="D49" s="192"/>
      <c r="E49" s="192">
        <v>100</v>
      </c>
      <c r="F49" s="192"/>
      <c r="G49" s="192"/>
      <c r="H49" s="192">
        <v>0</v>
      </c>
      <c r="I49" s="193"/>
      <c r="J49" s="192"/>
      <c r="K49" s="192"/>
      <c r="L49" s="184"/>
      <c r="M49" s="183"/>
    </row>
    <row r="50" spans="1:13" ht="15.75">
      <c r="A50" s="125">
        <v>343</v>
      </c>
      <c r="B50" s="126" t="s">
        <v>24</v>
      </c>
      <c r="C50" s="124">
        <f t="shared" si="10"/>
        <v>16900</v>
      </c>
      <c r="D50" s="119"/>
      <c r="E50" s="119">
        <f aca="true" t="shared" si="12" ref="E50:K50">SUM(E48:E49)</f>
        <v>6900</v>
      </c>
      <c r="F50" s="119">
        <f t="shared" si="12"/>
        <v>0</v>
      </c>
      <c r="G50" s="119">
        <f t="shared" si="12"/>
        <v>0</v>
      </c>
      <c r="H50" s="119">
        <f t="shared" si="12"/>
        <v>10000</v>
      </c>
      <c r="I50" s="119">
        <f t="shared" si="12"/>
        <v>0</v>
      </c>
      <c r="J50" s="119">
        <f t="shared" si="12"/>
        <v>0</v>
      </c>
      <c r="K50" s="119">
        <f t="shared" si="12"/>
        <v>0</v>
      </c>
      <c r="L50" s="119">
        <v>0</v>
      </c>
      <c r="M50" s="195">
        <v>9400</v>
      </c>
    </row>
    <row r="51" spans="1:13" ht="15.75">
      <c r="A51" s="93">
        <v>37</v>
      </c>
      <c r="B51" s="109" t="s">
        <v>42</v>
      </c>
      <c r="C51" s="85">
        <f t="shared" si="10"/>
        <v>0</v>
      </c>
      <c r="D51" s="114"/>
      <c r="E51" s="114"/>
      <c r="F51" s="114">
        <f aca="true" t="shared" si="13" ref="F51:K51">SUM(F52)</f>
        <v>0</v>
      </c>
      <c r="G51" s="114">
        <f t="shared" si="13"/>
        <v>0</v>
      </c>
      <c r="H51" s="114">
        <v>0</v>
      </c>
      <c r="I51" s="158">
        <f t="shared" si="13"/>
        <v>0</v>
      </c>
      <c r="J51" s="114">
        <f t="shared" si="13"/>
        <v>0</v>
      </c>
      <c r="K51" s="114">
        <f t="shared" si="13"/>
        <v>0</v>
      </c>
      <c r="L51" s="97">
        <v>0</v>
      </c>
      <c r="M51" s="96">
        <v>0</v>
      </c>
    </row>
    <row r="52" spans="1:13" ht="15.75">
      <c r="A52" s="94">
        <v>372</v>
      </c>
      <c r="B52" s="108" t="s">
        <v>62</v>
      </c>
      <c r="C52" s="85">
        <f t="shared" si="10"/>
        <v>0</v>
      </c>
      <c r="D52" s="118"/>
      <c r="E52" s="118"/>
      <c r="F52" s="117">
        <v>0</v>
      </c>
      <c r="G52" s="117">
        <v>0</v>
      </c>
      <c r="H52" s="117">
        <v>0</v>
      </c>
      <c r="I52" s="159"/>
      <c r="J52" s="96"/>
      <c r="K52" s="85"/>
      <c r="L52" s="97">
        <v>0</v>
      </c>
      <c r="M52" s="96">
        <v>0</v>
      </c>
    </row>
    <row r="53" spans="1:13" ht="15.75">
      <c r="A53" s="93">
        <v>38</v>
      </c>
      <c r="B53" s="109" t="s">
        <v>43</v>
      </c>
      <c r="C53" s="85">
        <f t="shared" si="10"/>
        <v>5000</v>
      </c>
      <c r="D53" s="119"/>
      <c r="E53" s="119"/>
      <c r="F53" s="114">
        <v>0</v>
      </c>
      <c r="G53" s="114">
        <v>0</v>
      </c>
      <c r="H53" s="114">
        <v>0</v>
      </c>
      <c r="I53" s="158">
        <f>SUM(I55)</f>
        <v>5000</v>
      </c>
      <c r="J53" s="85">
        <f>SUM(J55)</f>
        <v>0</v>
      </c>
      <c r="K53" s="85">
        <f>SUM(K55)</f>
        <v>0</v>
      </c>
      <c r="L53" s="128">
        <v>5000</v>
      </c>
      <c r="M53" s="124">
        <v>5000</v>
      </c>
    </row>
    <row r="54" spans="1:13" ht="15.75" hidden="1">
      <c r="A54" s="93">
        <v>3812</v>
      </c>
      <c r="B54" s="109" t="s">
        <v>102</v>
      </c>
      <c r="C54" s="85"/>
      <c r="D54" s="119"/>
      <c r="E54" s="119"/>
      <c r="F54" s="114"/>
      <c r="G54" s="114"/>
      <c r="H54" s="114">
        <v>0</v>
      </c>
      <c r="I54" s="158">
        <v>5000</v>
      </c>
      <c r="J54" s="85"/>
      <c r="K54" s="85"/>
      <c r="L54" s="128"/>
      <c r="M54" s="124"/>
    </row>
    <row r="55" spans="1:13" ht="15.75">
      <c r="A55" s="125">
        <v>381</v>
      </c>
      <c r="B55" s="194" t="s">
        <v>44</v>
      </c>
      <c r="C55" s="124">
        <f>SUM(D55:K55)</f>
        <v>5000</v>
      </c>
      <c r="D55" s="119"/>
      <c r="E55" s="119">
        <v>0</v>
      </c>
      <c r="F55" s="127">
        <v>0</v>
      </c>
      <c r="G55" s="127">
        <v>0</v>
      </c>
      <c r="H55" s="127">
        <v>0</v>
      </c>
      <c r="I55" s="160">
        <f>SUM(I54)</f>
        <v>5000</v>
      </c>
      <c r="J55" s="124"/>
      <c r="K55" s="85"/>
      <c r="L55" s="128">
        <v>0</v>
      </c>
      <c r="M55" s="96">
        <v>5000</v>
      </c>
    </row>
    <row r="56" spans="1:14" ht="26.25">
      <c r="A56" s="93">
        <v>42</v>
      </c>
      <c r="B56" s="110" t="s">
        <v>45</v>
      </c>
      <c r="C56" s="119">
        <f>SUM(D56+E56+F56+G56+H56+I56+J56)</f>
        <v>342400</v>
      </c>
      <c r="D56" s="119">
        <f>SUM(D62+D65+D66)</f>
        <v>0</v>
      </c>
      <c r="E56" s="119">
        <f>SUM(E62+E65+E66)</f>
        <v>0</v>
      </c>
      <c r="F56" s="119">
        <f>SUM(F62+F65+F66)</f>
        <v>58500</v>
      </c>
      <c r="G56" s="119">
        <f>SUM(G62+G65+G66)</f>
        <v>29900</v>
      </c>
      <c r="H56" s="119">
        <f>SUM(H62+H63)</f>
        <v>244000</v>
      </c>
      <c r="I56" s="119">
        <f>SUM(I62+I65+I66)</f>
        <v>10000</v>
      </c>
      <c r="J56" s="119">
        <f>SUM(J62+J65+J66)</f>
        <v>0</v>
      </c>
      <c r="K56" s="119">
        <f>SUM(K62+K65+K66)</f>
        <v>0</v>
      </c>
      <c r="L56" s="119">
        <v>89000</v>
      </c>
      <c r="M56" s="195">
        <v>89000</v>
      </c>
      <c r="N56" s="43"/>
    </row>
    <row r="57" spans="1:13" ht="15.75">
      <c r="A57" s="94">
        <v>421</v>
      </c>
      <c r="B57" s="95" t="s">
        <v>46</v>
      </c>
      <c r="C57" s="85">
        <f>SUM(D57:K57)</f>
        <v>0</v>
      </c>
      <c r="D57" s="118"/>
      <c r="E57" s="118"/>
      <c r="F57" s="118"/>
      <c r="G57" s="118"/>
      <c r="H57" s="118"/>
      <c r="I57" s="118">
        <v>0</v>
      </c>
      <c r="J57" s="118"/>
      <c r="K57" s="118"/>
      <c r="L57" s="97">
        <v>0</v>
      </c>
      <c r="M57" s="96">
        <v>0</v>
      </c>
    </row>
    <row r="58" spans="1:13" ht="15.75">
      <c r="A58" s="94"/>
      <c r="B58" s="95" t="s">
        <v>47</v>
      </c>
      <c r="C58" s="85">
        <f>SUM(D58:K58)</f>
        <v>0</v>
      </c>
      <c r="D58" s="118"/>
      <c r="E58" s="118"/>
      <c r="F58" s="117"/>
      <c r="G58" s="117"/>
      <c r="H58" s="117"/>
      <c r="I58" s="159"/>
      <c r="J58" s="96"/>
      <c r="K58" s="85"/>
      <c r="L58" s="97">
        <v>0</v>
      </c>
      <c r="M58" s="96">
        <v>0</v>
      </c>
    </row>
    <row r="59" spans="1:13" ht="15.75" hidden="1">
      <c r="A59" s="182">
        <v>4221</v>
      </c>
      <c r="B59" s="188" t="s">
        <v>103</v>
      </c>
      <c r="C59" s="183">
        <f>SUM(D59:K59)</f>
        <v>18500</v>
      </c>
      <c r="D59" s="192"/>
      <c r="E59" s="192"/>
      <c r="F59" s="190">
        <v>18500</v>
      </c>
      <c r="G59" s="190"/>
      <c r="H59" s="190">
        <v>0</v>
      </c>
      <c r="I59" s="185"/>
      <c r="J59" s="183"/>
      <c r="K59" s="183"/>
      <c r="L59" s="184"/>
      <c r="M59" s="183"/>
    </row>
    <row r="60" spans="1:13" ht="15.75" hidden="1">
      <c r="A60" s="182">
        <v>4225</v>
      </c>
      <c r="B60" s="188" t="s">
        <v>104</v>
      </c>
      <c r="C60" s="183">
        <f>SUM(D60:K60)</f>
        <v>0</v>
      </c>
      <c r="D60" s="192"/>
      <c r="E60" s="192"/>
      <c r="F60" s="190"/>
      <c r="G60" s="190"/>
      <c r="H60" s="190">
        <v>0</v>
      </c>
      <c r="I60" s="185"/>
      <c r="J60" s="183"/>
      <c r="K60" s="183"/>
      <c r="L60" s="184"/>
      <c r="M60" s="183"/>
    </row>
    <row r="61" spans="1:13" ht="15.75" hidden="1">
      <c r="A61" s="182">
        <v>4227</v>
      </c>
      <c r="B61" s="188" t="s">
        <v>105</v>
      </c>
      <c r="C61" s="183">
        <f>SUM(D61:K61)</f>
        <v>105400</v>
      </c>
      <c r="D61" s="192"/>
      <c r="E61" s="192"/>
      <c r="F61" s="190">
        <v>35000</v>
      </c>
      <c r="G61" s="190">
        <v>16400</v>
      </c>
      <c r="H61" s="190">
        <v>44000</v>
      </c>
      <c r="I61" s="185">
        <v>10000</v>
      </c>
      <c r="J61" s="183"/>
      <c r="K61" s="183"/>
      <c r="L61" s="184"/>
      <c r="M61" s="183"/>
    </row>
    <row r="62" spans="1:13" ht="15.75">
      <c r="A62" s="125">
        <v>422</v>
      </c>
      <c r="B62" s="126" t="s">
        <v>25</v>
      </c>
      <c r="C62" s="124">
        <f>SUM(C59:C61)</f>
        <v>123900</v>
      </c>
      <c r="D62" s="124">
        <f aca="true" t="shared" si="14" ref="D62:K62">SUM(D59:D61)</f>
        <v>0</v>
      </c>
      <c r="E62" s="124">
        <f t="shared" si="14"/>
        <v>0</v>
      </c>
      <c r="F62" s="124">
        <f t="shared" si="14"/>
        <v>53500</v>
      </c>
      <c r="G62" s="124">
        <f t="shared" si="14"/>
        <v>16400</v>
      </c>
      <c r="H62" s="124">
        <f t="shared" si="14"/>
        <v>44000</v>
      </c>
      <c r="I62" s="124">
        <f t="shared" si="14"/>
        <v>10000</v>
      </c>
      <c r="J62" s="124">
        <f t="shared" si="14"/>
        <v>0</v>
      </c>
      <c r="K62" s="124">
        <f t="shared" si="14"/>
        <v>0</v>
      </c>
      <c r="L62" s="124">
        <v>0</v>
      </c>
      <c r="M62" s="124">
        <v>0</v>
      </c>
    </row>
    <row r="63" spans="1:13" ht="15.75">
      <c r="A63" s="94">
        <v>423</v>
      </c>
      <c r="B63" s="95" t="s">
        <v>48</v>
      </c>
      <c r="C63" s="85">
        <f aca="true" t="shared" si="15" ref="C63:C70">SUM(D63:K63)</f>
        <v>200000</v>
      </c>
      <c r="D63" s="118"/>
      <c r="E63" s="118"/>
      <c r="F63" s="117">
        <v>0</v>
      </c>
      <c r="G63" s="117"/>
      <c r="H63" s="127">
        <v>200000</v>
      </c>
      <c r="I63" s="159"/>
      <c r="J63" s="96">
        <v>0</v>
      </c>
      <c r="K63" s="85"/>
      <c r="L63" s="97">
        <v>0</v>
      </c>
      <c r="M63" s="96">
        <v>0</v>
      </c>
    </row>
    <row r="64" spans="1:13" ht="15.75" hidden="1">
      <c r="A64" s="94">
        <v>4241</v>
      </c>
      <c r="B64" s="95" t="s">
        <v>106</v>
      </c>
      <c r="C64" s="85">
        <f t="shared" si="15"/>
        <v>13500</v>
      </c>
      <c r="D64" s="118"/>
      <c r="E64" s="118"/>
      <c r="F64" s="117"/>
      <c r="G64" s="117">
        <v>13500</v>
      </c>
      <c r="H64" s="117"/>
      <c r="I64" s="159"/>
      <c r="J64" s="96"/>
      <c r="K64" s="85"/>
      <c r="L64" s="97"/>
      <c r="M64" s="96"/>
    </row>
    <row r="65" spans="1:13" ht="15.75">
      <c r="A65" s="94">
        <v>424</v>
      </c>
      <c r="B65" s="95" t="s">
        <v>49</v>
      </c>
      <c r="C65" s="85">
        <f t="shared" si="15"/>
        <v>13500</v>
      </c>
      <c r="D65" s="118"/>
      <c r="E65" s="118">
        <v>0</v>
      </c>
      <c r="F65" s="117">
        <v>0</v>
      </c>
      <c r="G65" s="117">
        <f>SUM(G64)</f>
        <v>13500</v>
      </c>
      <c r="H65" s="117">
        <v>0</v>
      </c>
      <c r="I65" s="159"/>
      <c r="J65" s="96"/>
      <c r="K65" s="85"/>
      <c r="L65" s="97">
        <v>0</v>
      </c>
      <c r="M65" s="96">
        <v>0</v>
      </c>
    </row>
    <row r="66" spans="1:13" ht="15.75">
      <c r="A66" s="125">
        <v>425</v>
      </c>
      <c r="B66" s="126" t="s">
        <v>50</v>
      </c>
      <c r="C66" s="124">
        <f t="shared" si="15"/>
        <v>5000</v>
      </c>
      <c r="D66" s="119"/>
      <c r="E66" s="119"/>
      <c r="F66" s="127">
        <v>5000</v>
      </c>
      <c r="G66" s="127">
        <v>0</v>
      </c>
      <c r="H66" s="127">
        <f>SUM(H65:H65)</f>
        <v>0</v>
      </c>
      <c r="I66" s="127">
        <f>SUM(I65:I65)</f>
        <v>0</v>
      </c>
      <c r="J66" s="127">
        <f>SUM(J65:J65)</f>
        <v>0</v>
      </c>
      <c r="K66" s="127">
        <f>SUM(K65:K65)</f>
        <v>0</v>
      </c>
      <c r="L66" s="127">
        <v>0</v>
      </c>
      <c r="M66" s="127">
        <v>0</v>
      </c>
    </row>
    <row r="67" spans="1:13" ht="15.75">
      <c r="A67" s="125">
        <v>54</v>
      </c>
      <c r="B67" s="126" t="s">
        <v>51</v>
      </c>
      <c r="C67" s="85">
        <f t="shared" si="15"/>
        <v>0</v>
      </c>
      <c r="D67" s="119"/>
      <c r="E67" s="119"/>
      <c r="F67" s="127"/>
      <c r="G67" s="127"/>
      <c r="H67" s="127">
        <v>0</v>
      </c>
      <c r="I67" s="160"/>
      <c r="J67" s="124"/>
      <c r="K67" s="85"/>
      <c r="L67" s="128">
        <v>100000</v>
      </c>
      <c r="M67" s="124">
        <v>100000</v>
      </c>
    </row>
    <row r="68" spans="1:13" ht="15.75">
      <c r="A68" s="94"/>
      <c r="B68" s="95"/>
      <c r="C68" s="85">
        <f t="shared" si="15"/>
        <v>0</v>
      </c>
      <c r="D68" s="118"/>
      <c r="E68" s="118"/>
      <c r="F68" s="117"/>
      <c r="G68" s="117"/>
      <c r="H68" s="117">
        <v>0</v>
      </c>
      <c r="I68" s="159"/>
      <c r="J68" s="96"/>
      <c r="K68" s="85"/>
      <c r="L68" s="97">
        <v>0</v>
      </c>
      <c r="M68" s="96">
        <v>0</v>
      </c>
    </row>
    <row r="69" spans="1:13" ht="15.75">
      <c r="A69" s="94"/>
      <c r="B69" s="95"/>
      <c r="C69" s="85">
        <f t="shared" si="15"/>
        <v>0</v>
      </c>
      <c r="D69" s="118"/>
      <c r="E69" s="118"/>
      <c r="F69" s="117"/>
      <c r="G69" s="117"/>
      <c r="H69" s="117"/>
      <c r="I69" s="159"/>
      <c r="J69" s="96"/>
      <c r="K69" s="85"/>
      <c r="L69" s="97">
        <v>0</v>
      </c>
      <c r="M69" s="96">
        <v>0</v>
      </c>
    </row>
    <row r="70" spans="1:15" ht="15.75">
      <c r="A70" s="94"/>
      <c r="B70" s="99" t="s">
        <v>52</v>
      </c>
      <c r="C70" s="85">
        <f t="shared" si="15"/>
        <v>12657800</v>
      </c>
      <c r="D70" s="116">
        <f>SUM(D6+D16+D50+D53+D56)</f>
        <v>9078200</v>
      </c>
      <c r="E70" s="116">
        <f>SUM(E6+E16+E50+E53+E56)</f>
        <v>999600</v>
      </c>
      <c r="F70" s="116">
        <f>SUM(F6+F16+F51+F53+F56)</f>
        <v>345000</v>
      </c>
      <c r="G70" s="116">
        <f>SUM(G6+G16+G50+G53+G56)</f>
        <v>167000</v>
      </c>
      <c r="H70" s="116">
        <f>SUM(H6+H16+H50+H53+H56)</f>
        <v>2050500</v>
      </c>
      <c r="I70" s="158">
        <f>SUM(I16+I53+I56)</f>
        <v>17500</v>
      </c>
      <c r="J70" s="85">
        <f>SUM(J16+J53+J56)</f>
        <v>0</v>
      </c>
      <c r="K70" s="85">
        <f>SUM(K16+K53+K56)</f>
        <v>0</v>
      </c>
      <c r="L70" s="85">
        <f>SUM(L6+L16+L47++L53+L56+L66+L67+L68)</f>
        <v>12571100</v>
      </c>
      <c r="M70" s="85">
        <f>SUM(M6+M16+M47++M53+M56+M66+M67+M68)</f>
        <v>11467600</v>
      </c>
      <c r="O70" s="43"/>
    </row>
    <row r="71" spans="1:13" ht="15.75">
      <c r="A71" s="107" t="s">
        <v>55</v>
      </c>
      <c r="B71" s="83" t="s">
        <v>57</v>
      </c>
      <c r="C71" s="86"/>
      <c r="D71" s="115"/>
      <c r="E71" s="115"/>
      <c r="F71" s="115"/>
      <c r="G71" s="115"/>
      <c r="H71" s="115"/>
      <c r="I71" s="86"/>
      <c r="J71" s="86"/>
      <c r="K71" s="86"/>
      <c r="L71" s="86"/>
      <c r="M71" s="86"/>
    </row>
    <row r="72" spans="1:13" ht="15.75">
      <c r="A72" s="100"/>
      <c r="B72" s="103" t="s">
        <v>56</v>
      </c>
      <c r="C72" s="106"/>
      <c r="D72" s="121"/>
      <c r="E72" s="121"/>
      <c r="F72" s="120"/>
      <c r="G72" s="120"/>
      <c r="H72" s="120"/>
      <c r="I72" s="104"/>
      <c r="J72" s="83"/>
      <c r="K72" s="245" t="s">
        <v>129</v>
      </c>
      <c r="L72" s="245"/>
      <c r="M72" s="245"/>
    </row>
    <row r="73" spans="1:13" ht="15.75">
      <c r="A73" s="3"/>
      <c r="C73" s="104"/>
      <c r="D73" s="122" t="s">
        <v>53</v>
      </c>
      <c r="E73" s="122" t="s">
        <v>125</v>
      </c>
      <c r="F73" s="120"/>
      <c r="G73" s="122"/>
      <c r="H73" s="131" t="s">
        <v>54</v>
      </c>
      <c r="I73" s="105"/>
      <c r="J73" s="104"/>
      <c r="K73" s="244" t="s">
        <v>128</v>
      </c>
      <c r="L73" s="244"/>
      <c r="M73" s="244"/>
    </row>
    <row r="74" spans="1:13" ht="15.75">
      <c r="A74" s="3"/>
      <c r="B74" s="3"/>
      <c r="C74" s="101"/>
      <c r="D74" s="123"/>
      <c r="E74" s="123"/>
      <c r="F74" s="113"/>
      <c r="G74" s="113"/>
      <c r="H74" s="113"/>
      <c r="I74" s="104"/>
      <c r="J74" s="83"/>
      <c r="K74" s="83"/>
      <c r="L74" s="83"/>
      <c r="M74" s="83"/>
    </row>
    <row r="75" spans="1:13" ht="15.75">
      <c r="A75" s="102"/>
      <c r="B75" s="100"/>
      <c r="C75" s="83"/>
      <c r="D75" s="123"/>
      <c r="E75" s="123"/>
      <c r="F75" s="113"/>
      <c r="G75" s="113"/>
      <c r="H75" s="113"/>
      <c r="I75" s="83"/>
      <c r="J75" s="83"/>
      <c r="K75" s="83"/>
      <c r="L75" s="83"/>
      <c r="M75" s="83"/>
    </row>
    <row r="76" spans="1:12" ht="12.75">
      <c r="A76" s="73"/>
      <c r="B76" s="7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73"/>
      <c r="B77" s="7"/>
      <c r="C77" s="43"/>
      <c r="D77" s="43"/>
      <c r="E77" s="43"/>
      <c r="F77" s="43"/>
      <c r="G77" s="43"/>
      <c r="H77" s="43"/>
      <c r="I77" s="43"/>
      <c r="J77" s="43"/>
      <c r="K77" s="3"/>
      <c r="L77" s="3"/>
    </row>
    <row r="78" spans="1:12" ht="12.75">
      <c r="A78" s="73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73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73"/>
      <c r="B80" s="7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73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73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73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73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73"/>
      <c r="B85" s="7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73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73"/>
      <c r="B87" s="7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73"/>
      <c r="B88" s="7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73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73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73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73"/>
      <c r="B92" s="7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73"/>
      <c r="B93" s="7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73"/>
      <c r="B94" s="7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73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73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73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73"/>
      <c r="B98" s="7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73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73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73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73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73"/>
      <c r="B103" s="7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73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73"/>
      <c r="B105" s="7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73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73"/>
      <c r="B107" s="7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73"/>
      <c r="B108" s="7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73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73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73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73"/>
      <c r="B112" s="7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73"/>
      <c r="B113" s="7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73"/>
      <c r="B114" s="7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73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73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73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73"/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73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73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73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73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73"/>
      <c r="B123" s="7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73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73"/>
      <c r="B125" s="7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73"/>
      <c r="B126" s="7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73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73"/>
      <c r="B128" s="7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73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73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73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73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73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7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7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7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7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7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7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7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7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7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7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7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7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7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7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7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73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73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73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73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73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73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73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73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73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73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73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73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73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73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73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73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73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73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73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73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73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73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73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73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73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73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73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73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73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73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73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73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73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73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73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73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73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73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73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73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73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73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73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73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73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73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73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73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73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73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73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73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73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73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73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73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73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73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73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73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73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73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73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73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73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73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73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73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73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73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73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73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73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73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73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73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73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73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73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73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73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73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73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73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73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73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73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73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73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73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73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73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73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73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73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73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73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73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73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73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73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73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73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73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73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73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73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73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73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73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73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73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73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73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73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73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73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73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73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73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73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73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73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73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73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73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73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73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73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73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73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73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73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73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73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73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73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73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73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73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73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73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73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73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73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73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73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73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73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73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73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73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</sheetData>
  <sheetProtection/>
  <mergeCells count="14">
    <mergeCell ref="M4:M5"/>
    <mergeCell ref="L4:L5"/>
    <mergeCell ref="K73:M73"/>
    <mergeCell ref="K72:M72"/>
    <mergeCell ref="F4:F5"/>
    <mergeCell ref="A1:B1"/>
    <mergeCell ref="A2:B2"/>
    <mergeCell ref="G4:G5"/>
    <mergeCell ref="D4:E4"/>
    <mergeCell ref="D2:K2"/>
    <mergeCell ref="K4:K5"/>
    <mergeCell ref="J4:J5"/>
    <mergeCell ref="I4:I5"/>
    <mergeCell ref="H4:H5"/>
  </mergeCells>
  <printOptions horizontalCentered="1"/>
  <pageMargins left="0" right="0" top="0.03937007874015748" bottom="0" header="0.11811023622047245" footer="0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Održavanje</cp:lastModifiedBy>
  <cp:lastPrinted>2017-01-02T07:17:19Z</cp:lastPrinted>
  <dcterms:created xsi:type="dcterms:W3CDTF">2013-09-11T11:00:21Z</dcterms:created>
  <dcterms:modified xsi:type="dcterms:W3CDTF">2017-01-02T07:17:21Z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