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activeTab="2"/>
  </bookViews>
  <sheets>
    <sheet name="PLAN PRIHODA" sheetId="1" r:id="rId1"/>
    <sheet name="PLAN RASHODA I IZDATAKA" sheetId="2" r:id="rId2"/>
    <sheet name="rekapitulacija prihodi-rashodi" sheetId="3" r:id="rId3"/>
  </sheets>
  <definedNames>
    <definedName name="_xlnm.Print_Titles" localSheetId="0">'PLAN PRIHODA'!$1:$1</definedName>
    <definedName name="_xlnm.Print_Area" localSheetId="0">'PLAN PRIHODA'!$A$1:$P$18</definedName>
  </definedNames>
  <calcPr fullCalcOnLoad="1"/>
</workbook>
</file>

<file path=xl/sharedStrings.xml><?xml version="1.0" encoding="utf-8"?>
<sst xmlns="http://schemas.openxmlformats.org/spreadsheetml/2006/main" count="122" uniqueCount="100">
  <si>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</si>
  <si>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</si>
  <si>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</si>
  <si>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</si>
  <si>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</si>
  <si>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</si>
  <si>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</si>
  <si>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</si>
  <si>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</si>
  <si>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</si>
  <si>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2016.</t>
  </si>
  <si>
    <t>Donacije</t>
  </si>
  <si>
    <t>Ostali rashodi za zaposlene</t>
  </si>
  <si>
    <t>Doprinosi na plaće</t>
  </si>
  <si>
    <t>Materijalni rashodi</t>
  </si>
  <si>
    <t>Naknade troškova zaposlenima</t>
  </si>
  <si>
    <t>Rashodi za usluge</t>
  </si>
  <si>
    <t>Ostali financijski rashodi</t>
  </si>
  <si>
    <t>Postrojenja i oprema</t>
  </si>
  <si>
    <t>Tabela 2.</t>
  </si>
  <si>
    <t>PLAN: RASHODI I IZDACI</t>
  </si>
  <si>
    <t>Račun rashoda/izdataka</t>
  </si>
  <si>
    <t>Naziv računa</t>
  </si>
  <si>
    <t>državni proračun</t>
  </si>
  <si>
    <t>županijski proračun</t>
  </si>
  <si>
    <t>Plaće</t>
  </si>
  <si>
    <t xml:space="preserve">Plaće </t>
  </si>
  <si>
    <t xml:space="preserve">Rashodi za materijal i energiju </t>
  </si>
  <si>
    <t>Naknada trošk.os.izvan rad.odn.</t>
  </si>
  <si>
    <t>Ostali nespom. rashodi posl.</t>
  </si>
  <si>
    <t>Financijski rashodi</t>
  </si>
  <si>
    <t>Ostali rashodi</t>
  </si>
  <si>
    <t>Tekuće donacije</t>
  </si>
  <si>
    <t>Rashodi za nabavu proizvdedene dugotrajne imovine</t>
  </si>
  <si>
    <t>Građevinski objekti</t>
  </si>
  <si>
    <t>Investicije na građ.objektima</t>
  </si>
  <si>
    <t xml:space="preserve">Prijevozna sredstva </t>
  </si>
  <si>
    <t>Knjige, umjetnička djela</t>
  </si>
  <si>
    <t>Višegodišnji nasadi i osnovno st</t>
  </si>
  <si>
    <t>Izdaci za otplatu primlj.kredita</t>
  </si>
  <si>
    <t>UKUPNO AKTIVNOST</t>
  </si>
  <si>
    <t>Datum:</t>
  </si>
  <si>
    <t>M.P.</t>
  </si>
  <si>
    <t>Otplata zajmova</t>
  </si>
  <si>
    <t>Izradili:</t>
  </si>
  <si>
    <t>Jadranka Svenšek, mag.oec.</t>
  </si>
  <si>
    <t>Renato Vinko, mag.ing.</t>
  </si>
  <si>
    <t>Opći prihodi i primici- Državni proračun</t>
  </si>
  <si>
    <t>Opći prihodi i primici-županijski proračun</t>
  </si>
  <si>
    <t>Ukupno prihodi i primici za 2016.</t>
  </si>
  <si>
    <t xml:space="preserve"> Plan 2016.</t>
  </si>
  <si>
    <t>KLASA:402-01/16-01/62</t>
  </si>
  <si>
    <t>URBROJ:2109-60-03-16-3</t>
  </si>
  <si>
    <t>IZMJENE PLANA RASHODA I IZDATAKA</t>
  </si>
  <si>
    <t>IZMJENE I DOPUNE 2016.</t>
  </si>
  <si>
    <t>državni proračun izmjene 2016.</t>
  </si>
  <si>
    <t>županijski proračun izmjene 2016.</t>
  </si>
  <si>
    <t>vlastiti prihodi izmjene 2016.</t>
  </si>
  <si>
    <t>Prihodi za posebne namjene izmjene 2016.</t>
  </si>
  <si>
    <t>Donacija izmjene 2016.</t>
  </si>
  <si>
    <t>Pomoći izmjene 2016.</t>
  </si>
  <si>
    <t>Pomoći proračunskih korisnika drugih proračuna</t>
  </si>
  <si>
    <t>Pomoći unutar općeg proračuna</t>
  </si>
  <si>
    <t>21.12.2016.</t>
  </si>
  <si>
    <t>Predsjednik Školskog odbora:</t>
  </si>
  <si>
    <t>Elvis Novak, dipl.ing.</t>
  </si>
  <si>
    <t>Pomoći (projekti EU)</t>
  </si>
  <si>
    <r>
      <t xml:space="preserve">Opći prihodi i primici-Državni proračun </t>
    </r>
    <r>
      <rPr>
        <b/>
        <sz val="10"/>
        <color indexed="10"/>
        <rFont val="Arial"/>
        <family val="2"/>
      </rPr>
      <t>izmjene 2016.</t>
    </r>
  </si>
  <si>
    <r>
      <t xml:space="preserve">Opći prihodi i primici-županijski proračun - </t>
    </r>
    <r>
      <rPr>
        <b/>
        <sz val="10"/>
        <color indexed="10"/>
        <rFont val="Arial"/>
        <family val="2"/>
      </rPr>
      <t>izmjene 2016.</t>
    </r>
  </si>
  <si>
    <r>
      <t xml:space="preserve">Vlastiti prihodi - </t>
    </r>
    <r>
      <rPr>
        <b/>
        <sz val="10"/>
        <color indexed="10"/>
        <rFont val="Arial"/>
        <family val="2"/>
      </rPr>
      <t>izmjene 2016</t>
    </r>
    <r>
      <rPr>
        <b/>
        <sz val="10"/>
        <rFont val="Arial"/>
        <family val="2"/>
      </rPr>
      <t>.</t>
    </r>
  </si>
  <si>
    <r>
      <t xml:space="preserve">Prihodi za posebne namjene </t>
    </r>
    <r>
      <rPr>
        <b/>
        <sz val="10"/>
        <color indexed="10"/>
        <rFont val="Arial"/>
        <family val="2"/>
      </rPr>
      <t>izmjene 2016.</t>
    </r>
  </si>
  <si>
    <r>
      <t xml:space="preserve">Pomoći - </t>
    </r>
    <r>
      <rPr>
        <b/>
        <sz val="10"/>
        <color indexed="10"/>
        <rFont val="Arial"/>
        <family val="2"/>
      </rPr>
      <t>izmjene 2016.</t>
    </r>
  </si>
  <si>
    <r>
      <t xml:space="preserve">Donacije - </t>
    </r>
    <r>
      <rPr>
        <b/>
        <sz val="10"/>
        <color indexed="10"/>
        <rFont val="Arial"/>
        <family val="2"/>
      </rPr>
      <t>izmjena 2016.</t>
    </r>
  </si>
  <si>
    <r>
      <t>Prihodi od nefinancijske imovine i nadoknade šteta s osnova osiguranja</t>
    </r>
    <r>
      <rPr>
        <b/>
        <sz val="10"/>
        <color indexed="10"/>
        <rFont val="Arial"/>
        <family val="2"/>
      </rPr>
      <t xml:space="preserve"> izmjene 2016.</t>
    </r>
  </si>
  <si>
    <t>razlika izmjene-planirano</t>
  </si>
  <si>
    <t>IZMJENE PLANA PRIHODA ZA 2016. GODINU</t>
  </si>
  <si>
    <t>9222MANJAK PRIHODA</t>
  </si>
  <si>
    <t>Prihodi od nefinancijske imovine i nadoknade šteta s osnova osiguranja/MANJAK prihoda preth.godine</t>
  </si>
  <si>
    <t>konto</t>
  </si>
  <si>
    <t>naziv</t>
  </si>
  <si>
    <t>planirano</t>
  </si>
  <si>
    <t>izmjene i dopune</t>
  </si>
  <si>
    <t>Prihodi od financijske imovine</t>
  </si>
  <si>
    <t>Prihodi po posebnim propisima</t>
  </si>
  <si>
    <t>Donacije od pravnih i fizičkih osoba</t>
  </si>
  <si>
    <t>UKUPNO PRIHODI</t>
  </si>
  <si>
    <t>GOSPODARSKA ŠKOLA ČAKOVEC</t>
  </si>
  <si>
    <t>Vladimira Nazora 38</t>
  </si>
  <si>
    <t>Čakovec, 21.12.2016.</t>
  </si>
  <si>
    <t>Tekuće pomoći iz drugih proračuna (poticaji)</t>
  </si>
  <si>
    <t>Pomoći proračunksim korisnicama iz proračuna koji im nije nadležan (plaće i naknade zaposlenicima, projektne aktivnosti kojima smo partneri)</t>
  </si>
  <si>
    <t>Pomoćiiz drčavnog proračuna temeljem prijenosa EU sredstava (projektne aktivnosti)</t>
  </si>
  <si>
    <t>Prihodi od prodaje proizvoda i roba te pruženih usluga</t>
  </si>
  <si>
    <t>Prihodi iz nadležnog proračuna za financiranje redovne djelatnosti</t>
  </si>
  <si>
    <t>Prihodi od prodaje postrojenja i opreme</t>
  </si>
  <si>
    <t>manjak prihoda preth.godine</t>
  </si>
  <si>
    <t>REKAPITULACIJA IZMJENA I DOPUNA FINANCIJSKOG PLANA  PRIHODA ZA 2016.</t>
  </si>
  <si>
    <t>REKAPITULACIJA IZMJENA I DOPUNA FINANCIJSKOG PLANA  RASHODA I IZDATAKA 2016.</t>
  </si>
  <si>
    <t>ukupno</t>
  </si>
  <si>
    <t>15.504.814/15.211.200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</si>
</sst>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kn&quot;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right" vertical="center" wrapText="1"/>
      <protection/>
    </xf>
    <xf numFmtId="3" fontId="37" fillId="0" borderId="0" xfId="89" applyNumberFormat="1" applyFont="1" applyBorder="1">
      <alignment/>
      <protection/>
    </xf>
    <xf numFmtId="3" fontId="38" fillId="0" borderId="0" xfId="89" applyNumberFormat="1" applyFont="1" applyBorder="1">
      <alignment/>
      <protection/>
    </xf>
    <xf numFmtId="0" fontId="38" fillId="0" borderId="22" xfId="89" applyNumberFormat="1" applyFont="1" applyBorder="1" applyAlignment="1">
      <alignment horizontal="center"/>
      <protection/>
    </xf>
    <xf numFmtId="0" fontId="38" fillId="0" borderId="22" xfId="89" applyNumberFormat="1" applyFont="1" applyBorder="1" applyAlignment="1">
      <alignment horizontal="center" wrapText="1"/>
      <protection/>
    </xf>
    <xf numFmtId="0" fontId="37" fillId="0" borderId="0" xfId="89" applyNumberFormat="1" applyFont="1" applyBorder="1">
      <alignment/>
      <protection/>
    </xf>
    <xf numFmtId="3" fontId="37" fillId="0" borderId="0" xfId="89" applyNumberFormat="1" applyFont="1" applyBorder="1" applyAlignment="1">
      <alignment wrapText="1"/>
      <protection/>
    </xf>
    <xf numFmtId="0" fontId="37" fillId="0" borderId="0" xfId="89" applyNumberFormat="1" applyFont="1" applyBorder="1" applyAlignment="1">
      <alignment horizontal="center"/>
      <protection/>
    </xf>
    <xf numFmtId="0" fontId="37" fillId="0" borderId="0" xfId="87" applyNumberFormat="1" applyFont="1" applyBorder="1">
      <alignment/>
      <protection/>
    </xf>
    <xf numFmtId="3" fontId="37" fillId="0" borderId="0" xfId="87" applyNumberFormat="1" applyFont="1" applyBorder="1">
      <alignment/>
      <protection/>
    </xf>
    <xf numFmtId="3" fontId="38" fillId="0" borderId="0" xfId="87" applyNumberFormat="1" applyFont="1" applyBorder="1">
      <alignment/>
      <protection/>
    </xf>
    <xf numFmtId="0" fontId="22" fillId="0" borderId="0" xfId="87" applyFont="1" applyAlignment="1">
      <alignment/>
      <protection/>
    </xf>
    <xf numFmtId="0" fontId="38" fillId="0" borderId="0" xfId="87" applyNumberFormat="1" applyFont="1" applyBorder="1" applyAlignment="1">
      <alignment horizontal="center"/>
      <protection/>
    </xf>
    <xf numFmtId="0" fontId="40" fillId="0" borderId="23" xfId="89" applyNumberFormat="1" applyFont="1" applyBorder="1">
      <alignment/>
      <protection/>
    </xf>
    <xf numFmtId="0" fontId="39" fillId="0" borderId="23" xfId="89" applyNumberFormat="1" applyFont="1" applyBorder="1">
      <alignment/>
      <protection/>
    </xf>
    <xf numFmtId="0" fontId="39" fillId="0" borderId="23" xfId="89" applyNumberFormat="1" applyFont="1" applyBorder="1" applyAlignment="1">
      <alignment wrapText="1"/>
      <protection/>
    </xf>
    <xf numFmtId="0" fontId="38" fillId="0" borderId="22" xfId="89" applyNumberFormat="1" applyFont="1" applyFill="1" applyBorder="1" applyAlignment="1">
      <alignment horizontal="center"/>
      <protection/>
    </xf>
    <xf numFmtId="0" fontId="38" fillId="0" borderId="22" xfId="89" applyNumberFormat="1" applyFont="1" applyFill="1" applyBorder="1" applyAlignment="1">
      <alignment horizontal="center" wrapText="1"/>
      <protection/>
    </xf>
    <xf numFmtId="3" fontId="37" fillId="0" borderId="0" xfId="89" applyNumberFormat="1" applyFont="1" applyFill="1" applyBorder="1">
      <alignment/>
      <protection/>
    </xf>
    <xf numFmtId="3" fontId="38" fillId="0" borderId="0" xfId="89" applyNumberFormat="1" applyFont="1" applyFill="1" applyBorder="1">
      <alignment/>
      <protection/>
    </xf>
    <xf numFmtId="3" fontId="37" fillId="0" borderId="0" xfId="87" applyNumberFormat="1" applyFont="1" applyFill="1" applyBorder="1">
      <alignment/>
      <protection/>
    </xf>
    <xf numFmtId="3" fontId="37" fillId="0" borderId="0" xfId="87" applyNumberFormat="1" applyFont="1" applyFill="1" applyBorder="1" applyAlignment="1">
      <alignment wrapText="1"/>
      <protection/>
    </xf>
    <xf numFmtId="3" fontId="38" fillId="0" borderId="0" xfId="87" applyNumberFormat="1" applyFont="1" applyFill="1" applyBorder="1">
      <alignment/>
      <protection/>
    </xf>
    <xf numFmtId="3" fontId="37" fillId="0" borderId="0" xfId="89" applyNumberFormat="1" applyFont="1" applyFill="1" applyBorder="1" applyAlignment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3" fontId="38" fillId="0" borderId="0" xfId="87" applyNumberFormat="1" applyFont="1" applyFill="1" applyBorder="1" applyAlignment="1">
      <alignment horizontal="center"/>
      <protection/>
    </xf>
    <xf numFmtId="1" fontId="22" fillId="49" borderId="25" xfId="0" applyNumberFormat="1" applyFont="1" applyFill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3" fontId="39" fillId="0" borderId="23" xfId="89" applyNumberFormat="1" applyFont="1" applyFill="1" applyBorder="1" applyAlignment="1">
      <alignment horizontal="center" wrapText="1"/>
      <protection/>
    </xf>
    <xf numFmtId="0" fontId="39" fillId="0" borderId="23" xfId="89" applyNumberFormat="1" applyFont="1" applyFill="1" applyBorder="1" applyAlignment="1">
      <alignment horizontal="center" vertical="center"/>
      <protection/>
    </xf>
    <xf numFmtId="0" fontId="39" fillId="0" borderId="27" xfId="89" applyNumberFormat="1" applyFont="1" applyFill="1" applyBorder="1" applyAlignment="1">
      <alignment horizontal="center" vertical="center"/>
      <protection/>
    </xf>
    <xf numFmtId="0" fontId="39" fillId="0" borderId="23" xfId="89" applyNumberFormat="1" applyFont="1" applyFill="1" applyBorder="1" applyAlignment="1" quotePrefix="1">
      <alignment horizontal="center" vertical="center" wrapText="1"/>
      <protection/>
    </xf>
    <xf numFmtId="0" fontId="39" fillId="0" borderId="23" xfId="89" applyNumberFormat="1" applyFont="1" applyFill="1" applyBorder="1" applyAlignment="1">
      <alignment horizontal="center" vertical="center" wrapText="1"/>
      <protection/>
    </xf>
    <xf numFmtId="3" fontId="39" fillId="0" borderId="23" xfId="89" applyNumberFormat="1" applyFont="1" applyFill="1" applyBorder="1" applyAlignment="1" quotePrefix="1">
      <alignment horizontal="center" vertical="center" wrapText="1"/>
      <protection/>
    </xf>
    <xf numFmtId="0" fontId="39" fillId="0" borderId="23" xfId="89" applyNumberFormat="1" applyFont="1" applyBorder="1" applyAlignment="1">
      <alignment horizontal="center"/>
      <protection/>
    </xf>
    <xf numFmtId="3" fontId="39" fillId="0" borderId="23" xfId="89" applyNumberFormat="1" applyFont="1" applyBorder="1">
      <alignment/>
      <protection/>
    </xf>
    <xf numFmtId="3" fontId="39" fillId="50" borderId="23" xfId="89" applyNumberFormat="1" applyFont="1" applyFill="1" applyBorder="1">
      <alignment/>
      <protection/>
    </xf>
    <xf numFmtId="0" fontId="40" fillId="0" borderId="23" xfId="89" applyNumberFormat="1" applyFont="1" applyBorder="1" applyAlignment="1">
      <alignment horizontal="center"/>
      <protection/>
    </xf>
    <xf numFmtId="3" fontId="39" fillId="0" borderId="27" xfId="89" applyNumberFormat="1" applyFont="1" applyBorder="1">
      <alignment/>
      <protection/>
    </xf>
    <xf numFmtId="3" fontId="40" fillId="0" borderId="27" xfId="89" applyNumberFormat="1" applyFont="1" applyFill="1" applyBorder="1" applyAlignment="1">
      <alignment/>
      <protection/>
    </xf>
    <xf numFmtId="3" fontId="40" fillId="0" borderId="23" xfId="89" applyNumberFormat="1" applyFont="1" applyFill="1" applyBorder="1">
      <alignment/>
      <protection/>
    </xf>
    <xf numFmtId="3" fontId="40" fillId="50" borderId="23" xfId="89" applyNumberFormat="1" applyFont="1" applyFill="1" applyBorder="1">
      <alignment/>
      <protection/>
    </xf>
    <xf numFmtId="0" fontId="40" fillId="0" borderId="23" xfId="89" applyNumberFormat="1" applyFont="1" applyBorder="1" applyAlignment="1">
      <alignment horizontal="left"/>
      <protection/>
    </xf>
    <xf numFmtId="3" fontId="40" fillId="0" borderId="27" xfId="89" applyNumberFormat="1" applyFont="1" applyFill="1" applyBorder="1" applyAlignment="1">
      <alignment wrapText="1"/>
      <protection/>
    </xf>
    <xf numFmtId="0" fontId="39" fillId="0" borderId="23" xfId="89" applyNumberFormat="1" applyFont="1" applyBorder="1" applyAlignment="1">
      <alignment horizontal="left"/>
      <protection/>
    </xf>
    <xf numFmtId="3" fontId="39" fillId="0" borderId="27" xfId="89" applyNumberFormat="1" applyFont="1" applyFill="1" applyBorder="1" applyAlignment="1">
      <alignment wrapText="1"/>
      <protection/>
    </xf>
    <xf numFmtId="3" fontId="39" fillId="0" borderId="23" xfId="89" applyNumberFormat="1" applyFont="1" applyFill="1" applyBorder="1">
      <alignment/>
      <protection/>
    </xf>
    <xf numFmtId="3" fontId="39" fillId="50" borderId="27" xfId="89" applyNumberFormat="1" applyFont="1" applyFill="1" applyBorder="1" applyAlignment="1">
      <alignment wrapText="1"/>
      <protection/>
    </xf>
    <xf numFmtId="0" fontId="39" fillId="0" borderId="23" xfId="89" applyNumberFormat="1" applyFont="1" applyBorder="1" applyAlignment="1">
      <alignment horizontal="center"/>
      <protection/>
    </xf>
    <xf numFmtId="0" fontId="39" fillId="0" borderId="23" xfId="89" applyNumberFormat="1" applyFont="1" applyBorder="1">
      <alignment/>
      <protection/>
    </xf>
    <xf numFmtId="3" fontId="39" fillId="0" borderId="23" xfId="89" applyNumberFormat="1" applyFont="1" applyFill="1" applyBorder="1">
      <alignment/>
      <protection/>
    </xf>
    <xf numFmtId="3" fontId="39" fillId="50" borderId="23" xfId="89" applyNumberFormat="1" applyFont="1" applyFill="1" applyBorder="1">
      <alignment/>
      <protection/>
    </xf>
    <xf numFmtId="3" fontId="39" fillId="0" borderId="27" xfId="89" applyNumberFormat="1" applyFont="1" applyFill="1" applyBorder="1" applyAlignment="1">
      <alignment/>
      <protection/>
    </xf>
    <xf numFmtId="3" fontId="39" fillId="9" borderId="23" xfId="89" applyNumberFormat="1" applyFont="1" applyFill="1" applyBorder="1">
      <alignment/>
      <protection/>
    </xf>
    <xf numFmtId="3" fontId="40" fillId="9" borderId="23" xfId="89" applyNumberFormat="1" applyFont="1" applyFill="1" applyBorder="1">
      <alignment/>
      <protection/>
    </xf>
    <xf numFmtId="3" fontId="39" fillId="9" borderId="27" xfId="89" applyNumberFormat="1" applyFont="1" applyFill="1" applyBorder="1" applyAlignment="1">
      <alignment wrapText="1"/>
      <protection/>
    </xf>
    <xf numFmtId="3" fontId="39" fillId="9" borderId="23" xfId="89" applyNumberFormat="1" applyFont="1" applyFill="1" applyBorder="1">
      <alignment/>
      <protection/>
    </xf>
    <xf numFmtId="3" fontId="39" fillId="9" borderId="27" xfId="89" applyNumberFormat="1" applyFont="1" applyFill="1" applyBorder="1" applyAlignment="1">
      <alignment/>
      <protection/>
    </xf>
    <xf numFmtId="3" fontId="39" fillId="10" borderId="23" xfId="89" applyNumberFormat="1" applyFont="1" applyFill="1" applyBorder="1">
      <alignment/>
      <protection/>
    </xf>
    <xf numFmtId="3" fontId="40" fillId="10" borderId="23" xfId="89" applyNumberFormat="1" applyFont="1" applyFill="1" applyBorder="1">
      <alignment/>
      <protection/>
    </xf>
    <xf numFmtId="3" fontId="39" fillId="10" borderId="27" xfId="89" applyNumberFormat="1" applyFont="1" applyFill="1" applyBorder="1" applyAlignment="1">
      <alignment wrapText="1"/>
      <protection/>
    </xf>
    <xf numFmtId="3" fontId="39" fillId="10" borderId="23" xfId="89" applyNumberFormat="1" applyFont="1" applyFill="1" applyBorder="1">
      <alignment/>
      <protection/>
    </xf>
    <xf numFmtId="3" fontId="39" fillId="10" borderId="27" xfId="89" applyNumberFormat="1" applyFont="1" applyFill="1" applyBorder="1" applyAlignment="1">
      <alignment/>
      <protection/>
    </xf>
    <xf numFmtId="3" fontId="39" fillId="11" borderId="23" xfId="89" applyNumberFormat="1" applyFont="1" applyFill="1" applyBorder="1">
      <alignment/>
      <protection/>
    </xf>
    <xf numFmtId="3" fontId="40" fillId="11" borderId="23" xfId="89" applyNumberFormat="1" applyFont="1" applyFill="1" applyBorder="1">
      <alignment/>
      <protection/>
    </xf>
    <xf numFmtId="3" fontId="39" fillId="11" borderId="23" xfId="89" applyNumberFormat="1" applyFont="1" applyFill="1" applyBorder="1">
      <alignment/>
      <protection/>
    </xf>
    <xf numFmtId="3" fontId="39" fillId="12" borderId="23" xfId="89" applyNumberFormat="1" applyFont="1" applyFill="1" applyBorder="1">
      <alignment/>
      <protection/>
    </xf>
    <xf numFmtId="3" fontId="40" fillId="12" borderId="23" xfId="89" applyNumberFormat="1" applyFont="1" applyFill="1" applyBorder="1">
      <alignment/>
      <protection/>
    </xf>
    <xf numFmtId="3" fontId="39" fillId="12" borderId="27" xfId="89" applyNumberFormat="1" applyFont="1" applyFill="1" applyBorder="1" applyAlignment="1">
      <alignment wrapText="1"/>
      <protection/>
    </xf>
    <xf numFmtId="3" fontId="39" fillId="12" borderId="23" xfId="89" applyNumberFormat="1" applyFont="1" applyFill="1" applyBorder="1">
      <alignment/>
      <protection/>
    </xf>
    <xf numFmtId="0" fontId="40" fillId="0" borderId="23" xfId="89" applyNumberFormat="1" applyFont="1" applyBorder="1" applyAlignment="1">
      <alignment horizontal="center" wrapText="1"/>
      <protection/>
    </xf>
    <xf numFmtId="0" fontId="40" fillId="0" borderId="23" xfId="89" applyNumberFormat="1" applyFont="1" applyBorder="1" applyAlignment="1">
      <alignment wrapText="1"/>
      <protection/>
    </xf>
    <xf numFmtId="3" fontId="39" fillId="0" borderId="23" xfId="89" applyNumberFormat="1" applyFont="1" applyBorder="1" applyAlignment="1">
      <alignment wrapText="1"/>
      <protection/>
    </xf>
    <xf numFmtId="3" fontId="39" fillId="0" borderId="27" xfId="89" applyNumberFormat="1" applyFont="1" applyBorder="1" applyAlignment="1">
      <alignment wrapText="1"/>
      <protection/>
    </xf>
    <xf numFmtId="3" fontId="40" fillId="0" borderId="23" xfId="89" applyNumberFormat="1" applyFont="1" applyFill="1" applyBorder="1" applyAlignment="1">
      <alignment wrapText="1"/>
      <protection/>
    </xf>
    <xf numFmtId="3" fontId="40" fillId="9" borderId="23" xfId="89" applyNumberFormat="1" applyFont="1" applyFill="1" applyBorder="1" applyAlignment="1">
      <alignment wrapText="1"/>
      <protection/>
    </xf>
    <xf numFmtId="3" fontId="40" fillId="10" borderId="23" xfId="89" applyNumberFormat="1" applyFont="1" applyFill="1" applyBorder="1" applyAlignment="1">
      <alignment wrapText="1"/>
      <protection/>
    </xf>
    <xf numFmtId="3" fontId="40" fillId="11" borderId="23" xfId="89" applyNumberFormat="1" applyFont="1" applyFill="1" applyBorder="1" applyAlignment="1">
      <alignment wrapText="1"/>
      <protection/>
    </xf>
    <xf numFmtId="3" fontId="40" fillId="50" borderId="23" xfId="89" applyNumberFormat="1" applyFont="1" applyFill="1" applyBorder="1" applyAlignment="1">
      <alignment wrapText="1"/>
      <protection/>
    </xf>
    <xf numFmtId="3" fontId="40" fillId="12" borderId="23" xfId="89" applyNumberFormat="1" applyFont="1" applyFill="1" applyBorder="1" applyAlignment="1">
      <alignment wrapText="1"/>
      <protection/>
    </xf>
    <xf numFmtId="0" fontId="39" fillId="51" borderId="23" xfId="89" applyNumberFormat="1" applyFont="1" applyFill="1" applyBorder="1" applyAlignment="1">
      <alignment horizontal="center" vertical="center" wrapText="1"/>
      <protection/>
    </xf>
    <xf numFmtId="3" fontId="39" fillId="51" borderId="23" xfId="89" applyNumberFormat="1" applyFont="1" applyFill="1" applyBorder="1">
      <alignment/>
      <protection/>
    </xf>
    <xf numFmtId="3" fontId="40" fillId="51" borderId="27" xfId="89" applyNumberFormat="1" applyFont="1" applyFill="1" applyBorder="1" applyAlignment="1">
      <alignment/>
      <protection/>
    </xf>
    <xf numFmtId="3" fontId="40" fillId="51" borderId="27" xfId="89" applyNumberFormat="1" applyFont="1" applyFill="1" applyBorder="1" applyAlignment="1">
      <alignment wrapText="1"/>
      <protection/>
    </xf>
    <xf numFmtId="3" fontId="39" fillId="51" borderId="27" xfId="89" applyNumberFormat="1" applyFont="1" applyFill="1" applyBorder="1" applyAlignment="1">
      <alignment wrapText="1"/>
      <protection/>
    </xf>
    <xf numFmtId="3" fontId="39" fillId="51" borderId="27" xfId="89" applyNumberFormat="1" applyFont="1" applyFill="1" applyBorder="1" applyAlignment="1">
      <alignment/>
      <protection/>
    </xf>
    <xf numFmtId="0" fontId="39" fillId="52" borderId="23" xfId="89" applyNumberFormat="1" applyFont="1" applyFill="1" applyBorder="1" applyAlignment="1">
      <alignment horizontal="center" vertical="center" wrapText="1"/>
      <protection/>
    </xf>
    <xf numFmtId="3" fontId="39" fillId="52" borderId="23" xfId="89" applyNumberFormat="1" applyFont="1" applyFill="1" applyBorder="1">
      <alignment/>
      <protection/>
    </xf>
    <xf numFmtId="3" fontId="40" fillId="52" borderId="27" xfId="89" applyNumberFormat="1" applyFont="1" applyFill="1" applyBorder="1" applyAlignment="1">
      <alignment/>
      <protection/>
    </xf>
    <xf numFmtId="3" fontId="40" fillId="52" borderId="27" xfId="89" applyNumberFormat="1" applyFont="1" applyFill="1" applyBorder="1" applyAlignment="1">
      <alignment wrapText="1"/>
      <protection/>
    </xf>
    <xf numFmtId="3" fontId="39" fillId="52" borderId="27" xfId="89" applyNumberFormat="1" applyFont="1" applyFill="1" applyBorder="1" applyAlignment="1">
      <alignment wrapText="1"/>
      <protection/>
    </xf>
    <xf numFmtId="3" fontId="39" fillId="52" borderId="27" xfId="89" applyNumberFormat="1" applyFont="1" applyFill="1" applyBorder="1" applyAlignment="1">
      <alignment/>
      <protection/>
    </xf>
    <xf numFmtId="0" fontId="40" fillId="0" borderId="0" xfId="89" applyNumberFormat="1" applyFont="1" applyBorder="1" applyAlignment="1">
      <alignment horizontal="center"/>
      <protection/>
    </xf>
    <xf numFmtId="0" fontId="39" fillId="0" borderId="0" xfId="89" applyNumberFormat="1" applyFont="1" applyBorder="1">
      <alignment/>
      <protection/>
    </xf>
    <xf numFmtId="3" fontId="39" fillId="0" borderId="0" xfId="89" applyNumberFormat="1" applyFont="1" applyBorder="1">
      <alignment/>
      <protection/>
    </xf>
    <xf numFmtId="3" fontId="39" fillId="0" borderId="0" xfId="89" applyNumberFormat="1" applyFont="1" applyFill="1" applyBorder="1" applyAlignment="1">
      <alignment/>
      <protection/>
    </xf>
    <xf numFmtId="3" fontId="39" fillId="52" borderId="0" xfId="89" applyNumberFormat="1" applyFont="1" applyFill="1" applyBorder="1" applyAlignment="1">
      <alignment/>
      <protection/>
    </xf>
    <xf numFmtId="3" fontId="39" fillId="51" borderId="0" xfId="89" applyNumberFormat="1" applyFont="1" applyFill="1" applyBorder="1" applyAlignment="1">
      <alignment/>
      <protection/>
    </xf>
    <xf numFmtId="3" fontId="39" fillId="9" borderId="0" xfId="89" applyNumberFormat="1" applyFont="1" applyFill="1" applyBorder="1" applyAlignment="1">
      <alignment/>
      <protection/>
    </xf>
    <xf numFmtId="3" fontId="39" fillId="10" borderId="0" xfId="89" applyNumberFormat="1" applyFont="1" applyFill="1" applyBorder="1" applyAlignment="1">
      <alignment/>
      <protection/>
    </xf>
    <xf numFmtId="3" fontId="39" fillId="0" borderId="0" xfId="89" applyNumberFormat="1" applyFont="1" applyFill="1" applyBorder="1">
      <alignment/>
      <protection/>
    </xf>
    <xf numFmtId="3" fontId="39" fillId="50" borderId="0" xfId="89" applyNumberFormat="1" applyFont="1" applyFill="1" applyBorder="1">
      <alignment/>
      <protection/>
    </xf>
    <xf numFmtId="3" fontId="39" fillId="12" borderId="0" xfId="89" applyNumberFormat="1" applyFont="1" applyFill="1" applyBorder="1">
      <alignment/>
      <protection/>
    </xf>
    <xf numFmtId="3" fontId="39" fillId="7" borderId="23" xfId="89" applyNumberFormat="1" applyFont="1" applyFill="1" applyBorder="1">
      <alignment/>
      <protection/>
    </xf>
    <xf numFmtId="3" fontId="39" fillId="7" borderId="0" xfId="89" applyNumberFormat="1" applyFont="1" applyFill="1" applyBorder="1">
      <alignment/>
      <protection/>
    </xf>
    <xf numFmtId="3" fontId="22" fillId="0" borderId="28" xfId="0" applyNumberFormat="1" applyFont="1" applyBorder="1" applyAlignment="1">
      <alignment vertical="center" wrapText="1"/>
    </xf>
    <xf numFmtId="3" fontId="21" fillId="0" borderId="28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2" fillId="0" borderId="35" xfId="0" applyNumberFormat="1" applyFont="1" applyBorder="1" applyAlignment="1">
      <alignment vertical="center" wrapText="1"/>
    </xf>
    <xf numFmtId="3" fontId="22" fillId="0" borderId="36" xfId="0" applyNumberFormat="1" applyFont="1" applyBorder="1" applyAlignment="1">
      <alignment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7" xfId="0" applyNumberFormat="1" applyFont="1" applyBorder="1" applyAlignment="1">
      <alignment wrapText="1"/>
    </xf>
    <xf numFmtId="3" fontId="22" fillId="0" borderId="31" xfId="0" applyNumberFormat="1" applyFont="1" applyBorder="1" applyAlignment="1">
      <alignment vertical="center" wrapText="1"/>
    </xf>
    <xf numFmtId="3" fontId="22" fillId="0" borderId="32" xfId="0" applyNumberFormat="1" applyFont="1" applyBorder="1" applyAlignment="1">
      <alignment vertical="center" wrapText="1"/>
    </xf>
    <xf numFmtId="3" fontId="22" fillId="0" borderId="33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 vertical="center" wrapText="1"/>
    </xf>
    <xf numFmtId="3" fontId="21" fillId="0" borderId="35" xfId="0" applyNumberFormat="1" applyFont="1" applyBorder="1" applyAlignment="1">
      <alignment horizontal="right" wrapText="1"/>
    </xf>
    <xf numFmtId="3" fontId="21" fillId="0" borderId="36" xfId="0" applyNumberFormat="1" applyFont="1" applyBorder="1" applyAlignment="1">
      <alignment horizontal="right" wrapText="1"/>
    </xf>
    <xf numFmtId="3" fontId="21" fillId="0" borderId="35" xfId="0" applyNumberFormat="1" applyFont="1" applyBorder="1" applyAlignment="1">
      <alignment horizontal="center" wrapText="1"/>
    </xf>
    <xf numFmtId="3" fontId="21" fillId="0" borderId="36" xfId="0" applyNumberFormat="1" applyFont="1" applyBorder="1" applyAlignment="1">
      <alignment horizontal="center" wrapText="1"/>
    </xf>
    <xf numFmtId="3" fontId="21" fillId="0" borderId="38" xfId="0" applyNumberFormat="1" applyFont="1" applyBorder="1" applyAlignment="1">
      <alignment vertical="center" wrapText="1"/>
    </xf>
    <xf numFmtId="3" fontId="21" fillId="0" borderId="39" xfId="0" applyNumberFormat="1" applyFont="1" applyBorder="1" applyAlignment="1">
      <alignment vertical="center" wrapText="1"/>
    </xf>
    <xf numFmtId="3" fontId="21" fillId="0" borderId="35" xfId="0" applyNumberFormat="1" applyFont="1" applyBorder="1" applyAlignment="1">
      <alignment vertical="center" wrapText="1"/>
    </xf>
    <xf numFmtId="3" fontId="21" fillId="0" borderId="40" xfId="0" applyNumberFormat="1" applyFont="1" applyBorder="1" applyAlignment="1">
      <alignment vertical="center" wrapText="1"/>
    </xf>
    <xf numFmtId="3" fontId="21" fillId="0" borderId="40" xfId="0" applyNumberFormat="1" applyFont="1" applyBorder="1" applyAlignment="1">
      <alignment/>
    </xf>
    <xf numFmtId="3" fontId="21" fillId="0" borderId="40" xfId="0" applyNumberFormat="1" applyFont="1" applyBorder="1" applyAlignment="1">
      <alignment wrapText="1"/>
    </xf>
    <xf numFmtId="3" fontId="22" fillId="0" borderId="37" xfId="0" applyNumberFormat="1" applyFont="1" applyBorder="1" applyAlignment="1">
      <alignment vertical="center" wrapText="1"/>
    </xf>
    <xf numFmtId="3" fontId="21" fillId="0" borderId="41" xfId="0" applyNumberFormat="1" applyFont="1" applyBorder="1" applyAlignment="1">
      <alignment wrapText="1"/>
    </xf>
    <xf numFmtId="1" fontId="21" fillId="49" borderId="42" xfId="0" applyNumberFormat="1" applyFont="1" applyFill="1" applyBorder="1" applyAlignment="1">
      <alignment horizontal="left" wrapText="1"/>
    </xf>
    <xf numFmtId="1" fontId="21" fillId="49" borderId="43" xfId="0" applyNumberFormat="1" applyFont="1" applyFill="1" applyBorder="1" applyAlignment="1">
      <alignment horizontal="left" wrapText="1"/>
    </xf>
    <xf numFmtId="1" fontId="21" fillId="49" borderId="44" xfId="0" applyNumberFormat="1" applyFont="1" applyFill="1" applyBorder="1" applyAlignment="1">
      <alignment horizontal="left" wrapText="1"/>
    </xf>
    <xf numFmtId="1" fontId="21" fillId="0" borderId="44" xfId="0" applyNumberFormat="1" applyFont="1" applyBorder="1" applyAlignment="1">
      <alignment horizontal="left" wrapText="1"/>
    </xf>
    <xf numFmtId="1" fontId="41" fillId="0" borderId="44" xfId="0" applyNumberFormat="1" applyFont="1" applyBorder="1" applyAlignment="1">
      <alignment horizontal="right" wrapText="1"/>
    </xf>
    <xf numFmtId="1" fontId="22" fillId="0" borderId="19" xfId="0" applyNumberFormat="1" applyFont="1" applyBorder="1" applyAlignment="1">
      <alignment wrapText="1"/>
    </xf>
    <xf numFmtId="0" fontId="22" fillId="0" borderId="45" xfId="0" applyFont="1" applyBorder="1" applyAlignment="1">
      <alignment horizontal="center" vertical="center" wrapText="1"/>
    </xf>
    <xf numFmtId="3" fontId="22" fillId="0" borderId="40" xfId="0" applyNumberFormat="1" applyFont="1" applyBorder="1" applyAlignment="1">
      <alignment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0" fontId="22" fillId="0" borderId="46" xfId="0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vertical="center" wrapText="1"/>
    </xf>
    <xf numFmtId="3" fontId="22" fillId="0" borderId="39" xfId="0" applyNumberFormat="1" applyFont="1" applyBorder="1" applyAlignment="1">
      <alignment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3" fontId="22" fillId="0" borderId="48" xfId="0" applyNumberFormat="1" applyFont="1" applyBorder="1" applyAlignment="1">
      <alignment vertical="center" wrapText="1"/>
    </xf>
    <xf numFmtId="3" fontId="22" fillId="0" borderId="49" xfId="0" applyNumberFormat="1" applyFont="1" applyBorder="1" applyAlignment="1">
      <alignment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2" fillId="0" borderId="50" xfId="0" applyNumberFormat="1" applyFont="1" applyBorder="1" applyAlignment="1">
      <alignment vertical="center" wrapText="1"/>
    </xf>
    <xf numFmtId="3" fontId="22" fillId="0" borderId="51" xfId="0" applyNumberFormat="1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 wrapText="1"/>
    </xf>
    <xf numFmtId="3" fontId="21" fillId="0" borderId="54" xfId="0" applyNumberFormat="1" applyFont="1" applyBorder="1" applyAlignment="1">
      <alignment/>
    </xf>
    <xf numFmtId="3" fontId="21" fillId="0" borderId="54" xfId="0" applyNumberFormat="1" applyFont="1" applyBorder="1" applyAlignment="1">
      <alignment wrapText="1"/>
    </xf>
    <xf numFmtId="3" fontId="21" fillId="0" borderId="0" xfId="0" applyNumberFormat="1" applyFont="1" applyAlignment="1">
      <alignment/>
    </xf>
    <xf numFmtId="1" fontId="41" fillId="0" borderId="55" xfId="0" applyNumberFormat="1" applyFont="1" applyBorder="1" applyAlignment="1">
      <alignment wrapText="1"/>
    </xf>
    <xf numFmtId="1" fontId="41" fillId="0" borderId="19" xfId="0" applyNumberFormat="1" applyFont="1" applyBorder="1" applyAlignment="1">
      <alignment wrapText="1"/>
    </xf>
    <xf numFmtId="3" fontId="22" fillId="0" borderId="55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0" fontId="43" fillId="0" borderId="23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23" xfId="0" applyNumberFormat="1" applyFont="1" applyFill="1" applyBorder="1" applyAlignment="1" applyProtection="1">
      <alignment/>
      <protection/>
    </xf>
    <xf numFmtId="0" fontId="44" fillId="0" borderId="23" xfId="0" applyNumberFormat="1" applyFont="1" applyFill="1" applyBorder="1" applyAlignment="1" applyProtection="1">
      <alignment wrapText="1"/>
      <protection/>
    </xf>
    <xf numFmtId="3" fontId="44" fillId="0" borderId="23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3" fontId="44" fillId="0" borderId="23" xfId="0" applyNumberFormat="1" applyFont="1" applyFill="1" applyBorder="1" applyAlignment="1" applyProtection="1">
      <alignment wrapText="1"/>
      <protection/>
    </xf>
    <xf numFmtId="3" fontId="44" fillId="0" borderId="0" xfId="0" applyNumberFormat="1" applyFont="1" applyFill="1" applyBorder="1" applyAlignment="1" applyProtection="1">
      <alignment horizontal="left"/>
      <protection/>
    </xf>
    <xf numFmtId="3" fontId="4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21" fillId="0" borderId="57" xfId="0" applyNumberFormat="1" applyFont="1" applyBorder="1" applyAlignment="1">
      <alignment wrapText="1"/>
    </xf>
    <xf numFmtId="3" fontId="21" fillId="0" borderId="58" xfId="0" applyNumberFormat="1" applyFont="1" applyBorder="1" applyAlignment="1">
      <alignment/>
    </xf>
    <xf numFmtId="3" fontId="21" fillId="0" borderId="59" xfId="0" applyNumberFormat="1" applyFont="1" applyBorder="1" applyAlignment="1">
      <alignment wrapText="1"/>
    </xf>
    <xf numFmtId="3" fontId="22" fillId="0" borderId="60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2" fillId="0" borderId="62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3" fontId="21" fillId="0" borderId="63" xfId="0" applyNumberFormat="1" applyFont="1" applyBorder="1" applyAlignment="1">
      <alignment/>
    </xf>
    <xf numFmtId="0" fontId="37" fillId="0" borderId="23" xfId="89" applyNumberFormat="1" applyFont="1" applyBorder="1" applyAlignment="1">
      <alignment horizontal="center" wrapText="1"/>
      <protection/>
    </xf>
    <xf numFmtId="0" fontId="37" fillId="0" borderId="23" xfId="89" applyNumberFormat="1" applyFont="1" applyBorder="1" applyAlignment="1">
      <alignment wrapText="1"/>
      <protection/>
    </xf>
    <xf numFmtId="0" fontId="37" fillId="0" borderId="23" xfId="89" applyNumberFormat="1" applyFont="1" applyBorder="1" applyAlignment="1">
      <alignment horizontal="left" wrapText="1"/>
      <protection/>
    </xf>
    <xf numFmtId="0" fontId="37" fillId="0" borderId="23" xfId="89" applyNumberFormat="1" applyFont="1" applyFill="1" applyBorder="1" applyAlignment="1" quotePrefix="1">
      <alignment horizontal="center" vertical="center" wrapText="1"/>
      <protection/>
    </xf>
    <xf numFmtId="0" fontId="37" fillId="0" borderId="23" xfId="89" applyNumberFormat="1" applyFont="1" applyFill="1" applyBorder="1" applyAlignment="1">
      <alignment horizontal="center" vertical="center" wrapText="1"/>
      <protection/>
    </xf>
    <xf numFmtId="3" fontId="37" fillId="0" borderId="23" xfId="89" applyNumberFormat="1" applyFont="1" applyFill="1" applyBorder="1" applyAlignment="1" quotePrefix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/>
      <protection/>
    </xf>
    <xf numFmtId="3" fontId="47" fillId="0" borderId="0" xfId="0" applyNumberFormat="1" applyFont="1" applyBorder="1" applyAlignment="1">
      <alignment horizontal="center" vertical="center"/>
    </xf>
    <xf numFmtId="3" fontId="45" fillId="0" borderId="23" xfId="89" applyNumberFormat="1" applyFont="1" applyBorder="1" applyAlignment="1">
      <alignment wrapText="1"/>
      <protection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Border="1" applyAlignment="1">
      <alignment horizontal="center" wrapText="1"/>
    </xf>
    <xf numFmtId="3" fontId="22" fillId="0" borderId="20" xfId="0" applyNumberFormat="1" applyFont="1" applyBorder="1" applyAlignment="1">
      <alignment horizontal="center" wrapText="1"/>
    </xf>
    <xf numFmtId="3" fontId="22" fillId="0" borderId="56" xfId="0" applyNumberFormat="1" applyFont="1" applyBorder="1" applyAlignment="1">
      <alignment horizontal="center" wrapText="1"/>
    </xf>
    <xf numFmtId="0" fontId="27" fillId="0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22" xfId="0" applyNumberFormat="1" applyFont="1" applyFill="1" applyBorder="1" applyAlignment="1" applyProtection="1">
      <alignment wrapText="1"/>
      <protection/>
    </xf>
    <xf numFmtId="0" fontId="35" fillId="0" borderId="20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3" fontId="39" fillId="12" borderId="67" xfId="89" applyNumberFormat="1" applyFont="1" applyFill="1" applyBorder="1" applyAlignment="1">
      <alignment horizontal="center" vertical="center" wrapText="1"/>
      <protection/>
    </xf>
    <xf numFmtId="3" fontId="39" fillId="12" borderId="68" xfId="89" applyNumberFormat="1" applyFont="1" applyFill="1" applyBorder="1" applyAlignment="1">
      <alignment horizontal="center" vertical="center" wrapText="1"/>
      <protection/>
    </xf>
    <xf numFmtId="3" fontId="39" fillId="11" borderId="67" xfId="89" applyNumberFormat="1" applyFont="1" applyFill="1" applyBorder="1" applyAlignment="1">
      <alignment horizontal="center" vertical="center" wrapText="1"/>
      <protection/>
    </xf>
    <xf numFmtId="3" fontId="39" fillId="11" borderId="68" xfId="89" applyNumberFormat="1" applyFont="1" applyFill="1" applyBorder="1" applyAlignment="1">
      <alignment horizontal="center" vertical="center" wrapText="1"/>
      <protection/>
    </xf>
    <xf numFmtId="3" fontId="39" fillId="0" borderId="67" xfId="89" applyNumberFormat="1" applyFont="1" applyFill="1" applyBorder="1" applyAlignment="1">
      <alignment horizontal="center" vertical="center" wrapText="1"/>
      <protection/>
    </xf>
    <xf numFmtId="3" fontId="39" fillId="0" borderId="68" xfId="89" applyNumberFormat="1" applyFont="1" applyFill="1" applyBorder="1" applyAlignment="1">
      <alignment horizontal="center" vertical="center" wrapText="1"/>
      <protection/>
    </xf>
    <xf numFmtId="0" fontId="39" fillId="50" borderId="0" xfId="87" applyNumberFormat="1" applyFont="1" applyFill="1" applyBorder="1" applyAlignment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3" fontId="39" fillId="50" borderId="67" xfId="89" applyNumberFormat="1" applyFont="1" applyFill="1" applyBorder="1" applyAlignment="1">
      <alignment horizontal="center" vertical="center" wrapText="1"/>
      <protection/>
    </xf>
    <xf numFmtId="3" fontId="39" fillId="50" borderId="68" xfId="89" applyNumberFormat="1" applyFont="1" applyFill="1" applyBorder="1" applyAlignment="1">
      <alignment horizontal="center" vertical="center" wrapText="1"/>
      <protection/>
    </xf>
    <xf numFmtId="0" fontId="39" fillId="0" borderId="64" xfId="89" applyNumberFormat="1" applyFont="1" applyFill="1" applyBorder="1" applyAlignment="1">
      <alignment horizontal="center" vertical="center" wrapText="1"/>
      <protection/>
    </xf>
    <xf numFmtId="0" fontId="39" fillId="0" borderId="65" xfId="89" applyNumberFormat="1" applyFont="1" applyFill="1" applyBorder="1" applyAlignment="1">
      <alignment horizontal="center" vertical="center" wrapText="1"/>
      <protection/>
    </xf>
    <xf numFmtId="0" fontId="39" fillId="0" borderId="66" xfId="89" applyNumberFormat="1" applyFont="1" applyFill="1" applyBorder="1" applyAlignment="1">
      <alignment horizontal="center" vertical="center" wrapText="1"/>
      <protection/>
    </xf>
    <xf numFmtId="3" fontId="39" fillId="9" borderId="67" xfId="89" applyNumberFormat="1" applyFont="1" applyFill="1" applyBorder="1" applyAlignment="1">
      <alignment horizontal="center" vertical="center" wrapText="1"/>
      <protection/>
    </xf>
    <xf numFmtId="3" fontId="39" fillId="9" borderId="68" xfId="89" applyNumberFormat="1" applyFont="1" applyFill="1" applyBorder="1" applyAlignment="1">
      <alignment horizontal="center" vertical="center" wrapText="1"/>
      <protection/>
    </xf>
    <xf numFmtId="3" fontId="39" fillId="10" borderId="67" xfId="89" applyNumberFormat="1" applyFont="1" applyFill="1" applyBorder="1" applyAlignment="1">
      <alignment horizontal="center" vertical="center" wrapText="1"/>
      <protection/>
    </xf>
    <xf numFmtId="3" fontId="39" fillId="10" borderId="68" xfId="89" applyNumberFormat="1" applyFont="1" applyFill="1" applyBorder="1" applyAlignment="1">
      <alignment horizontal="center" vertical="center" wrapText="1"/>
      <protection/>
    </xf>
    <xf numFmtId="3" fontId="37" fillId="0" borderId="0" xfId="89" applyNumberFormat="1" applyFont="1" applyFill="1" applyBorder="1" applyAlignment="1">
      <alignment horizontal="center"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 horizontal="left" vertical="top" wrapText="1"/>
      <protection/>
    </xf>
    <xf numFmtId="0" fontId="43" fillId="0" borderId="22" xfId="0" applyNumberFormat="1" applyFont="1" applyFill="1" applyBorder="1" applyAlignment="1" applyProtection="1">
      <alignment horizontal="left"/>
      <protection/>
    </xf>
    <xf numFmtId="1" fontId="21" fillId="49" borderId="69" xfId="0" applyNumberFormat="1" applyFont="1" applyFill="1" applyBorder="1" applyAlignment="1">
      <alignment horizontal="left" wrapText="1"/>
    </xf>
    <xf numFmtId="1" fontId="21" fillId="49" borderId="70" xfId="0" applyNumberFormat="1" applyFont="1" applyFill="1" applyBorder="1" applyAlignment="1">
      <alignment horizontal="left" wrapText="1"/>
    </xf>
    <xf numFmtId="1" fontId="21" fillId="49" borderId="71" xfId="0" applyNumberFormat="1" applyFont="1" applyFill="1" applyBorder="1" applyAlignment="1">
      <alignment horizontal="left" wrapText="1"/>
    </xf>
    <xf numFmtId="1" fontId="21" fillId="0" borderId="71" xfId="0" applyNumberFormat="1" applyFont="1" applyBorder="1" applyAlignment="1">
      <alignment horizontal="left" wrapText="1"/>
    </xf>
    <xf numFmtId="1" fontId="21" fillId="0" borderId="72" xfId="0" applyNumberFormat="1" applyFont="1" applyBorder="1" applyAlignment="1">
      <alignment horizontal="left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001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1019175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096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1">
      <selection activeCell="N21" sqref="M21:N22"/>
    </sheetView>
  </sheetViews>
  <sheetFormatPr defaultColWidth="11.421875" defaultRowHeight="12.75"/>
  <cols>
    <col min="1" max="1" width="15.28125" style="11" customWidth="1"/>
    <col min="2" max="3" width="10.7109375" style="11" customWidth="1"/>
    <col min="4" max="4" width="9.8515625" style="11" customWidth="1"/>
    <col min="5" max="5" width="10.00390625" style="11" customWidth="1"/>
    <col min="6" max="6" width="9.00390625" style="11" customWidth="1"/>
    <col min="7" max="7" width="9.28125" style="11" customWidth="1"/>
    <col min="8" max="8" width="9.140625" style="42" customWidth="1"/>
    <col min="9" max="9" width="9.28125" style="42" customWidth="1"/>
    <col min="10" max="10" width="9.421875" style="3" customWidth="1"/>
    <col min="11" max="11" width="9.7109375" style="3" customWidth="1"/>
    <col min="12" max="12" width="9.00390625" style="3" customWidth="1"/>
    <col min="13" max="14" width="9.28125" style="3" customWidth="1"/>
    <col min="15" max="15" width="9.8515625" style="3" customWidth="1"/>
    <col min="16" max="16" width="10.7109375" style="3" customWidth="1"/>
    <col min="17" max="17" width="7.8515625" style="3" customWidth="1"/>
    <col min="18" max="18" width="14.28125" style="3" customWidth="1"/>
    <col min="19" max="19" width="7.8515625" style="3" customWidth="1"/>
    <col min="20" max="16384" width="11.421875" style="3" customWidth="1"/>
  </cols>
  <sheetData>
    <row r="1" spans="1:16" ht="24" customHeight="1">
      <c r="A1" s="256" t="s">
        <v>75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ht="24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 t="s">
        <v>19</v>
      </c>
    </row>
    <row r="3" spans="1:16" s="1" customFormat="1" ht="13.5" thickBot="1">
      <c r="A3" s="7"/>
      <c r="P3" s="8" t="s">
        <v>0</v>
      </c>
    </row>
    <row r="4" spans="1:16" s="1" customFormat="1" ht="26.25" thickBot="1">
      <c r="A4" s="75" t="s">
        <v>1</v>
      </c>
      <c r="B4" s="253" t="s">
        <v>3</v>
      </c>
      <c r="C4" s="254"/>
      <c r="D4" s="254"/>
      <c r="E4" s="255"/>
      <c r="F4" s="262" t="s">
        <v>10</v>
      </c>
      <c r="G4" s="262"/>
      <c r="H4" s="262"/>
      <c r="I4" s="262"/>
      <c r="J4" s="262"/>
      <c r="K4" s="262"/>
      <c r="L4" s="262"/>
      <c r="M4" s="262"/>
      <c r="N4" s="262"/>
      <c r="O4" s="262"/>
      <c r="P4" s="263"/>
    </row>
    <row r="5" spans="1:16" s="1" customFormat="1" ht="191.25">
      <c r="A5" s="77" t="s">
        <v>2</v>
      </c>
      <c r="B5" s="162" t="s">
        <v>47</v>
      </c>
      <c r="C5" s="199" t="s">
        <v>67</v>
      </c>
      <c r="D5" s="162" t="s">
        <v>48</v>
      </c>
      <c r="E5" s="161" t="s">
        <v>68</v>
      </c>
      <c r="F5" s="162" t="s">
        <v>4</v>
      </c>
      <c r="G5" s="161" t="s">
        <v>69</v>
      </c>
      <c r="H5" s="162" t="s">
        <v>5</v>
      </c>
      <c r="I5" s="161" t="s">
        <v>70</v>
      </c>
      <c r="J5" s="162" t="s">
        <v>6</v>
      </c>
      <c r="K5" s="161" t="s">
        <v>71</v>
      </c>
      <c r="L5" s="162" t="s">
        <v>7</v>
      </c>
      <c r="M5" s="207" t="s">
        <v>72</v>
      </c>
      <c r="N5" s="162" t="s">
        <v>77</v>
      </c>
      <c r="O5" s="203" t="s">
        <v>73</v>
      </c>
      <c r="P5" s="203" t="s">
        <v>8</v>
      </c>
    </row>
    <row r="6" spans="1:16" s="1" customFormat="1" ht="12.75">
      <c r="A6" s="193">
        <v>633</v>
      </c>
      <c r="B6" s="163">
        <v>35000</v>
      </c>
      <c r="C6" s="185">
        <v>40000</v>
      </c>
      <c r="D6" s="177"/>
      <c r="E6" s="178"/>
      <c r="F6" s="163"/>
      <c r="G6" s="185"/>
      <c r="H6" s="177"/>
      <c r="I6" s="178"/>
      <c r="J6" s="163"/>
      <c r="K6" s="164"/>
      <c r="L6" s="177"/>
      <c r="M6" s="208"/>
      <c r="N6" s="177"/>
      <c r="O6" s="204"/>
      <c r="P6" s="211"/>
    </row>
    <row r="7" spans="1:16" s="1" customFormat="1" ht="12.75">
      <c r="A7" s="194">
        <v>636</v>
      </c>
      <c r="B7" s="165">
        <v>9825400</v>
      </c>
      <c r="C7" s="186">
        <v>9209900</v>
      </c>
      <c r="D7" s="179"/>
      <c r="E7" s="180"/>
      <c r="F7" s="165"/>
      <c r="G7" s="186"/>
      <c r="H7" s="179"/>
      <c r="I7" s="180"/>
      <c r="J7" s="165"/>
      <c r="K7" s="166"/>
      <c r="L7" s="179"/>
      <c r="M7" s="209"/>
      <c r="N7" s="179"/>
      <c r="O7" s="205"/>
      <c r="P7" s="212"/>
    </row>
    <row r="8" spans="1:16" s="1" customFormat="1" ht="12.75">
      <c r="A8" s="194">
        <v>638</v>
      </c>
      <c r="B8" s="165"/>
      <c r="C8" s="186"/>
      <c r="D8" s="179"/>
      <c r="E8" s="180"/>
      <c r="F8" s="165"/>
      <c r="G8" s="186"/>
      <c r="H8" s="179"/>
      <c r="I8" s="180"/>
      <c r="J8" s="165">
        <v>3816879</v>
      </c>
      <c r="K8" s="166">
        <v>4310000</v>
      </c>
      <c r="L8" s="179"/>
      <c r="M8" s="209"/>
      <c r="N8" s="179"/>
      <c r="O8" s="205"/>
      <c r="P8" s="212"/>
    </row>
    <row r="9" spans="1:16" s="1" customFormat="1" ht="12.75">
      <c r="A9" s="195">
        <v>641</v>
      </c>
      <c r="B9" s="167"/>
      <c r="C9" s="200"/>
      <c r="D9" s="167"/>
      <c r="E9" s="168"/>
      <c r="F9" s="187">
        <v>3500</v>
      </c>
      <c r="G9" s="188">
        <v>1800</v>
      </c>
      <c r="H9" s="167"/>
      <c r="I9" s="168"/>
      <c r="J9" s="167"/>
      <c r="K9" s="168"/>
      <c r="L9" s="167"/>
      <c r="M9" s="191"/>
      <c r="N9" s="167"/>
      <c r="O9" s="200"/>
      <c r="P9" s="157"/>
    </row>
    <row r="10" spans="1:16" s="1" customFormat="1" ht="12.75">
      <c r="A10" s="196">
        <v>652</v>
      </c>
      <c r="B10" s="201"/>
      <c r="C10" s="202"/>
      <c r="D10" s="169"/>
      <c r="E10" s="170"/>
      <c r="F10" s="171">
        <v>3200</v>
      </c>
      <c r="G10" s="189">
        <v>30800</v>
      </c>
      <c r="H10" s="181">
        <v>170000</v>
      </c>
      <c r="I10" s="182">
        <v>180000</v>
      </c>
      <c r="J10" s="169"/>
      <c r="K10" s="170"/>
      <c r="L10" s="169"/>
      <c r="M10" s="210"/>
      <c r="N10" s="169"/>
      <c r="O10" s="206"/>
      <c r="P10" s="213"/>
    </row>
    <row r="11" spans="1:16" s="1" customFormat="1" ht="12.75">
      <c r="A11" s="196">
        <v>661</v>
      </c>
      <c r="B11" s="201"/>
      <c r="C11" s="202"/>
      <c r="D11" s="169"/>
      <c r="E11" s="170"/>
      <c r="F11" s="171">
        <v>294300</v>
      </c>
      <c r="G11" s="189">
        <v>353000</v>
      </c>
      <c r="H11" s="183"/>
      <c r="I11" s="184"/>
      <c r="J11" s="169"/>
      <c r="K11" s="170"/>
      <c r="L11" s="169"/>
      <c r="M11" s="210"/>
      <c r="N11" s="169"/>
      <c r="O11" s="206"/>
      <c r="P11" s="213"/>
    </row>
    <row r="12" spans="1:16" s="1" customFormat="1" ht="12.75">
      <c r="A12" s="196">
        <v>663</v>
      </c>
      <c r="B12" s="171"/>
      <c r="C12" s="189"/>
      <c r="D12" s="171"/>
      <c r="E12" s="172"/>
      <c r="F12" s="171"/>
      <c r="G12" s="189"/>
      <c r="H12" s="171"/>
      <c r="I12" s="172"/>
      <c r="J12" s="171"/>
      <c r="K12" s="172"/>
      <c r="L12" s="171">
        <v>15000</v>
      </c>
      <c r="M12" s="175">
        <v>16700</v>
      </c>
      <c r="N12" s="171"/>
      <c r="O12" s="189"/>
      <c r="P12" s="158"/>
    </row>
    <row r="13" spans="1:16" s="1" customFormat="1" ht="12.75">
      <c r="A13" s="196">
        <v>671</v>
      </c>
      <c r="B13" s="171"/>
      <c r="C13" s="189"/>
      <c r="D13" s="171">
        <v>1023750</v>
      </c>
      <c r="E13" s="172">
        <v>1047000</v>
      </c>
      <c r="F13" s="171"/>
      <c r="G13" s="189"/>
      <c r="H13" s="171"/>
      <c r="I13" s="172"/>
      <c r="J13" s="171"/>
      <c r="K13" s="172"/>
      <c r="L13" s="171"/>
      <c r="M13" s="175"/>
      <c r="N13" s="171"/>
      <c r="O13" s="189"/>
      <c r="P13" s="158"/>
    </row>
    <row r="14" spans="1:16" s="1" customFormat="1" ht="12.75">
      <c r="A14" s="196">
        <v>722</v>
      </c>
      <c r="B14" s="171"/>
      <c r="C14" s="189"/>
      <c r="D14" s="171"/>
      <c r="E14" s="172"/>
      <c r="F14" s="171"/>
      <c r="G14" s="189">
        <v>0</v>
      </c>
      <c r="H14" s="171"/>
      <c r="I14" s="172"/>
      <c r="J14" s="171"/>
      <c r="K14" s="172"/>
      <c r="L14" s="171"/>
      <c r="M14" s="175"/>
      <c r="N14" s="171">
        <v>1000</v>
      </c>
      <c r="O14" s="216">
        <v>22000</v>
      </c>
      <c r="P14" s="214"/>
    </row>
    <row r="15" spans="1:16" s="159" customFormat="1" ht="23.25" thickBot="1">
      <c r="A15" s="197" t="s">
        <v>76</v>
      </c>
      <c r="B15" s="173"/>
      <c r="C15" s="190"/>
      <c r="D15" s="173"/>
      <c r="E15" s="192"/>
      <c r="F15" s="173">
        <v>0</v>
      </c>
      <c r="G15" s="190"/>
      <c r="H15" s="173"/>
      <c r="I15" s="174"/>
      <c r="J15" s="237"/>
      <c r="K15" s="235"/>
      <c r="L15" s="173"/>
      <c r="M15" s="176"/>
      <c r="N15" s="173">
        <v>316785</v>
      </c>
      <c r="O15" s="217"/>
      <c r="P15" s="215"/>
    </row>
    <row r="16" spans="1:18" s="1" customFormat="1" ht="30" customHeight="1" thickBot="1">
      <c r="A16" s="198" t="s">
        <v>9</v>
      </c>
      <c r="B16" s="9">
        <f>SUM(B6:B15)</f>
        <v>9860400</v>
      </c>
      <c r="C16" s="221">
        <f>SUM(C6:C15)</f>
        <v>9249900</v>
      </c>
      <c r="D16" s="9">
        <f>SUM(D10:D15)</f>
        <v>1023750</v>
      </c>
      <c r="E16" s="222">
        <f>SUM(E6:E15)</f>
        <v>1047000</v>
      </c>
      <c r="F16" s="78">
        <f>SUM(F6:F15)</f>
        <v>301000</v>
      </c>
      <c r="G16" s="222">
        <f>SUM(G6:G15)</f>
        <v>385600</v>
      </c>
      <c r="H16" s="9">
        <f>H10</f>
        <v>170000</v>
      </c>
      <c r="I16" s="222">
        <f>SUM(I6:I15)</f>
        <v>180000</v>
      </c>
      <c r="J16" s="9">
        <f>SUM(J6:J15)</f>
        <v>3816879</v>
      </c>
      <c r="K16" s="238">
        <f>SUM(K6:K15)</f>
        <v>4310000</v>
      </c>
      <c r="L16" s="239">
        <f>+L12</f>
        <v>15000</v>
      </c>
      <c r="M16" s="240">
        <f>+M12</f>
        <v>16700</v>
      </c>
      <c r="N16" s="241">
        <f>SUM(N6:N15)</f>
        <v>317785</v>
      </c>
      <c r="O16" s="240">
        <f>SUM(O6:O15)</f>
        <v>22000</v>
      </c>
      <c r="P16" s="78">
        <f>+P12</f>
        <v>0</v>
      </c>
      <c r="R16" s="218"/>
    </row>
    <row r="17" spans="1:18" s="1" customFormat="1" ht="23.25" customHeight="1" thickBot="1">
      <c r="A17" s="220" t="s">
        <v>74</v>
      </c>
      <c r="B17" s="9"/>
      <c r="C17" s="10">
        <f>SUM(C16-B16)</f>
        <v>-610500</v>
      </c>
      <c r="D17" s="10"/>
      <c r="E17" s="10">
        <f>SUM(E16-D16)</f>
        <v>23250</v>
      </c>
      <c r="F17" s="10"/>
      <c r="G17" s="10">
        <f>SUM(G16-F16)</f>
        <v>84600</v>
      </c>
      <c r="H17" s="10"/>
      <c r="I17" s="10">
        <f>SUM(I16-H16)</f>
        <v>10000</v>
      </c>
      <c r="J17" s="236"/>
      <c r="K17" s="236">
        <f>SUM(K16-J16)</f>
        <v>493121</v>
      </c>
      <c r="L17" s="10"/>
      <c r="M17" s="10">
        <f>SUM(M16-L16)</f>
        <v>1700</v>
      </c>
      <c r="N17" s="10"/>
      <c r="O17" s="242">
        <f>SUM(O16-N16)</f>
        <v>-295785</v>
      </c>
      <c r="P17" s="242"/>
      <c r="R17" s="218"/>
    </row>
    <row r="18" spans="1:16" s="159" customFormat="1" ht="28.5" customHeight="1" thickBot="1">
      <c r="A18" s="219" t="s">
        <v>49</v>
      </c>
      <c r="B18" s="257" t="s">
        <v>99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9"/>
    </row>
    <row r="19" spans="6:11" ht="13.5" customHeight="1">
      <c r="F19" s="14"/>
      <c r="G19" s="14"/>
      <c r="H19" s="12"/>
      <c r="I19" s="12"/>
      <c r="J19" s="17"/>
      <c r="K19" s="17"/>
    </row>
    <row r="20" spans="8:11" ht="13.5" customHeight="1">
      <c r="H20" s="12"/>
      <c r="I20" s="12"/>
      <c r="J20" s="13"/>
      <c r="K20" s="13"/>
    </row>
    <row r="21" spans="8:11" ht="13.5" customHeight="1">
      <c r="H21" s="12"/>
      <c r="I21" s="12"/>
      <c r="J21" s="21"/>
      <c r="K21" s="21"/>
    </row>
    <row r="22" spans="8:11" ht="13.5" customHeight="1">
      <c r="H22" s="251"/>
      <c r="I22" s="12"/>
      <c r="J22" s="13"/>
      <c r="K22" s="13"/>
    </row>
    <row r="23" spans="8:11" ht="22.5" customHeight="1">
      <c r="H23" s="12"/>
      <c r="I23" s="12"/>
      <c r="J23" s="23"/>
      <c r="K23" s="23"/>
    </row>
    <row r="24" spans="8:11" ht="13.5" customHeight="1">
      <c r="H24" s="18"/>
      <c r="I24" s="18"/>
      <c r="J24" s="19"/>
      <c r="K24" s="19"/>
    </row>
    <row r="25" spans="2:11" ht="13.5" customHeight="1">
      <c r="B25" s="14"/>
      <c r="C25" s="14"/>
      <c r="D25" s="14"/>
      <c r="E25" s="14"/>
      <c r="H25" s="18"/>
      <c r="I25" s="18"/>
      <c r="J25" s="24"/>
      <c r="K25" s="24"/>
    </row>
    <row r="26" spans="6:11" ht="13.5" customHeight="1">
      <c r="F26" s="14"/>
      <c r="G26" s="14"/>
      <c r="H26" s="18"/>
      <c r="I26" s="18"/>
      <c r="J26" s="25"/>
      <c r="K26" s="25"/>
    </row>
    <row r="27" spans="6:11" ht="13.5" customHeight="1">
      <c r="F27" s="14"/>
      <c r="G27" s="14"/>
      <c r="H27" s="20"/>
      <c r="I27" s="20"/>
      <c r="J27" s="17"/>
      <c r="K27" s="17"/>
    </row>
    <row r="28" spans="8:11" ht="13.5" customHeight="1">
      <c r="H28" s="12"/>
      <c r="I28" s="12"/>
      <c r="J28" s="13"/>
      <c r="K28" s="13"/>
    </row>
    <row r="29" spans="2:11" ht="13.5" customHeight="1">
      <c r="B29" s="14"/>
      <c r="C29" s="14"/>
      <c r="D29" s="14"/>
      <c r="E29" s="14"/>
      <c r="H29" s="12"/>
      <c r="I29" s="12"/>
      <c r="J29" s="15"/>
      <c r="K29" s="15"/>
    </row>
    <row r="30" spans="6:11" ht="13.5" customHeight="1">
      <c r="F30" s="14"/>
      <c r="G30" s="14"/>
      <c r="H30" s="12"/>
      <c r="I30" s="12"/>
      <c r="J30" s="24"/>
      <c r="K30" s="24"/>
    </row>
    <row r="31" spans="6:11" ht="13.5" customHeight="1">
      <c r="F31" s="14"/>
      <c r="G31" s="14"/>
      <c r="H31" s="20"/>
      <c r="I31" s="20"/>
      <c r="J31" s="17"/>
      <c r="K31" s="17"/>
    </row>
    <row r="32" spans="8:11" ht="13.5" customHeight="1">
      <c r="H32" s="18"/>
      <c r="I32" s="18"/>
      <c r="J32" s="13"/>
      <c r="K32" s="13"/>
    </row>
    <row r="33" spans="6:11" ht="13.5" customHeight="1">
      <c r="F33" s="14"/>
      <c r="G33" s="14"/>
      <c r="H33" s="18"/>
      <c r="I33" s="18"/>
      <c r="J33" s="24"/>
      <c r="K33" s="24"/>
    </row>
    <row r="34" spans="8:11" ht="22.5" customHeight="1">
      <c r="H34" s="20"/>
      <c r="I34" s="20"/>
      <c r="J34" s="23"/>
      <c r="K34" s="23"/>
    </row>
    <row r="35" spans="8:11" ht="13.5" customHeight="1">
      <c r="H35" s="12"/>
      <c r="I35" s="12"/>
      <c r="J35" s="13"/>
      <c r="K35" s="13"/>
    </row>
    <row r="36" spans="8:11" ht="13.5" customHeight="1">
      <c r="H36" s="20"/>
      <c r="I36" s="20"/>
      <c r="J36" s="17"/>
      <c r="K36" s="17"/>
    </row>
    <row r="37" spans="8:11" ht="13.5" customHeight="1">
      <c r="H37" s="12"/>
      <c r="I37" s="12"/>
      <c r="J37" s="13"/>
      <c r="K37" s="13"/>
    </row>
    <row r="38" spans="8:11" ht="13.5" customHeight="1">
      <c r="H38" s="12"/>
      <c r="I38" s="12"/>
      <c r="J38" s="13"/>
      <c r="K38" s="13"/>
    </row>
    <row r="39" spans="1:11" ht="13.5" customHeight="1">
      <c r="A39" s="14"/>
      <c r="H39" s="26"/>
      <c r="I39" s="26"/>
      <c r="J39" s="24"/>
      <c r="K39" s="24"/>
    </row>
    <row r="40" spans="2:11" ht="13.5" customHeight="1">
      <c r="B40" s="14"/>
      <c r="C40" s="14"/>
      <c r="D40" s="14"/>
      <c r="E40" s="14"/>
      <c r="F40" s="14"/>
      <c r="G40" s="14"/>
      <c r="H40" s="27"/>
      <c r="I40" s="27"/>
      <c r="J40" s="24"/>
      <c r="K40" s="24"/>
    </row>
    <row r="41" spans="2:11" ht="13.5" customHeight="1">
      <c r="B41" s="14"/>
      <c r="C41" s="14"/>
      <c r="D41" s="14"/>
      <c r="E41" s="14"/>
      <c r="F41" s="14"/>
      <c r="G41" s="14"/>
      <c r="H41" s="27"/>
      <c r="I41" s="27"/>
      <c r="J41" s="15"/>
      <c r="K41" s="15"/>
    </row>
    <row r="42" spans="2:11" ht="13.5" customHeight="1">
      <c r="B42" s="14"/>
      <c r="C42" s="14"/>
      <c r="D42" s="14"/>
      <c r="E42" s="14"/>
      <c r="F42" s="14"/>
      <c r="G42" s="14"/>
      <c r="H42" s="20"/>
      <c r="I42" s="20"/>
      <c r="J42" s="21"/>
      <c r="K42" s="21"/>
    </row>
    <row r="43" spans="8:11" ht="12.75">
      <c r="H43" s="12"/>
      <c r="I43" s="12"/>
      <c r="J43" s="13"/>
      <c r="K43" s="13"/>
    </row>
    <row r="44" spans="2:11" ht="12.75">
      <c r="B44" s="14"/>
      <c r="C44" s="14"/>
      <c r="D44" s="14"/>
      <c r="E44" s="14"/>
      <c r="H44" s="12"/>
      <c r="I44" s="12"/>
      <c r="J44" s="24"/>
      <c r="K44" s="24"/>
    </row>
    <row r="45" spans="6:11" ht="12.75">
      <c r="F45" s="14"/>
      <c r="G45" s="14"/>
      <c r="H45" s="12"/>
      <c r="I45" s="12"/>
      <c r="J45" s="15"/>
      <c r="K45" s="15"/>
    </row>
    <row r="46" spans="6:11" ht="12.75">
      <c r="F46" s="14"/>
      <c r="G46" s="14"/>
      <c r="H46" s="20"/>
      <c r="I46" s="20"/>
      <c r="J46" s="17"/>
      <c r="K46" s="17"/>
    </row>
    <row r="47" spans="8:11" ht="12.75">
      <c r="H47" s="12"/>
      <c r="I47" s="12"/>
      <c r="J47" s="13"/>
      <c r="K47" s="13"/>
    </row>
    <row r="48" spans="8:11" ht="12.75">
      <c r="H48" s="12"/>
      <c r="I48" s="12"/>
      <c r="J48" s="13"/>
      <c r="K48" s="13"/>
    </row>
    <row r="49" spans="8:11" ht="12.75">
      <c r="H49" s="28"/>
      <c r="I49" s="28"/>
      <c r="J49" s="29"/>
      <c r="K49" s="29"/>
    </row>
    <row r="50" spans="8:11" ht="12.75">
      <c r="H50" s="12"/>
      <c r="I50" s="12"/>
      <c r="J50" s="13"/>
      <c r="K50" s="13"/>
    </row>
    <row r="51" spans="8:11" ht="12.75">
      <c r="H51" s="12"/>
      <c r="I51" s="12"/>
      <c r="J51" s="13"/>
      <c r="K51" s="13"/>
    </row>
    <row r="52" spans="8:11" ht="12.75">
      <c r="H52" s="12"/>
      <c r="I52" s="12"/>
      <c r="J52" s="13"/>
      <c r="K52" s="13"/>
    </row>
    <row r="53" spans="8:11" ht="12.75">
      <c r="H53" s="20"/>
      <c r="I53" s="20"/>
      <c r="J53" s="17"/>
      <c r="K53" s="17"/>
    </row>
    <row r="54" spans="8:11" ht="12.75">
      <c r="H54" s="12"/>
      <c r="I54" s="12"/>
      <c r="J54" s="13"/>
      <c r="K54" s="13"/>
    </row>
    <row r="55" spans="8:11" ht="12.75">
      <c r="H55" s="20"/>
      <c r="I55" s="20"/>
      <c r="J55" s="17"/>
      <c r="K55" s="17"/>
    </row>
    <row r="56" spans="8:11" ht="12.75">
      <c r="H56" s="12"/>
      <c r="I56" s="12"/>
      <c r="J56" s="13"/>
      <c r="K56" s="13"/>
    </row>
    <row r="57" spans="8:11" ht="12.75">
      <c r="H57" s="12"/>
      <c r="I57" s="12"/>
      <c r="J57" s="13"/>
      <c r="K57" s="13"/>
    </row>
    <row r="58" spans="8:11" ht="12.75">
      <c r="H58" s="12"/>
      <c r="I58" s="12"/>
      <c r="J58" s="13"/>
      <c r="K58" s="13"/>
    </row>
    <row r="59" spans="8:11" ht="12.75">
      <c r="H59" s="12"/>
      <c r="I59" s="12"/>
      <c r="J59" s="13"/>
      <c r="K59" s="13"/>
    </row>
    <row r="60" spans="1:11" ht="28.5" customHeight="1">
      <c r="A60" s="30"/>
      <c r="B60" s="30"/>
      <c r="C60" s="30"/>
      <c r="D60" s="30"/>
      <c r="E60" s="30"/>
      <c r="F60" s="30"/>
      <c r="G60" s="30"/>
      <c r="H60" s="31"/>
      <c r="I60" s="31"/>
      <c r="J60" s="32"/>
      <c r="K60" s="160"/>
    </row>
    <row r="61" spans="6:11" ht="12.75">
      <c r="F61" s="14"/>
      <c r="G61" s="14"/>
      <c r="H61" s="12"/>
      <c r="I61" s="12"/>
      <c r="J61" s="15"/>
      <c r="K61" s="15"/>
    </row>
    <row r="62" spans="8:11" ht="12.75">
      <c r="H62" s="33"/>
      <c r="I62" s="33"/>
      <c r="J62" s="34"/>
      <c r="K62" s="34"/>
    </row>
    <row r="63" spans="8:11" ht="12.75">
      <c r="H63" s="12"/>
      <c r="I63" s="12"/>
      <c r="J63" s="13"/>
      <c r="K63" s="13"/>
    </row>
    <row r="64" spans="8:11" ht="12.75">
      <c r="H64" s="28"/>
      <c r="I64" s="28"/>
      <c r="J64" s="29"/>
      <c r="K64" s="29"/>
    </row>
    <row r="65" spans="8:11" ht="12.75">
      <c r="H65" s="28"/>
      <c r="I65" s="28"/>
      <c r="J65" s="29"/>
      <c r="K65" s="29"/>
    </row>
    <row r="66" spans="8:11" ht="12.75">
      <c r="H66" s="12"/>
      <c r="I66" s="12"/>
      <c r="J66" s="13"/>
      <c r="K66" s="13"/>
    </row>
    <row r="67" spans="8:11" ht="12.75">
      <c r="H67" s="20"/>
      <c r="I67" s="20"/>
      <c r="J67" s="17"/>
      <c r="K67" s="17"/>
    </row>
    <row r="68" spans="8:11" ht="12.75">
      <c r="H68" s="12"/>
      <c r="I68" s="12"/>
      <c r="J68" s="13"/>
      <c r="K68" s="13"/>
    </row>
    <row r="69" spans="8:11" ht="12.75">
      <c r="H69" s="12"/>
      <c r="I69" s="12"/>
      <c r="J69" s="13"/>
      <c r="K69" s="13"/>
    </row>
    <row r="70" spans="8:11" ht="12.75">
      <c r="H70" s="20"/>
      <c r="I70" s="20"/>
      <c r="J70" s="17"/>
      <c r="K70" s="17"/>
    </row>
    <row r="71" spans="8:11" ht="12.75">
      <c r="H71" s="12"/>
      <c r="I71" s="12"/>
      <c r="J71" s="13"/>
      <c r="K71" s="13"/>
    </row>
    <row r="72" spans="8:11" ht="12.75">
      <c r="H72" s="28"/>
      <c r="I72" s="28"/>
      <c r="J72" s="29"/>
      <c r="K72" s="29"/>
    </row>
    <row r="73" spans="8:11" ht="12.75">
      <c r="H73" s="20"/>
      <c r="I73" s="20"/>
      <c r="J73" s="34"/>
      <c r="K73" s="34"/>
    </row>
    <row r="74" spans="8:11" ht="12.75">
      <c r="H74" s="18"/>
      <c r="I74" s="18"/>
      <c r="J74" s="29"/>
      <c r="K74" s="29"/>
    </row>
    <row r="75" spans="8:11" ht="12.75">
      <c r="H75" s="20"/>
      <c r="I75" s="20"/>
      <c r="J75" s="17"/>
      <c r="K75" s="17"/>
    </row>
    <row r="76" spans="8:11" ht="12.75">
      <c r="H76" s="12"/>
      <c r="I76" s="12"/>
      <c r="J76" s="13"/>
      <c r="K76" s="13"/>
    </row>
    <row r="77" spans="6:11" ht="12.75">
      <c r="F77" s="14"/>
      <c r="G77" s="14"/>
      <c r="H77" s="12"/>
      <c r="I77" s="12"/>
      <c r="J77" s="15"/>
      <c r="K77" s="15"/>
    </row>
    <row r="78" spans="8:11" ht="12.75">
      <c r="H78" s="18"/>
      <c r="I78" s="18"/>
      <c r="J78" s="17"/>
      <c r="K78" s="17"/>
    </row>
    <row r="79" spans="8:11" ht="12.75">
      <c r="H79" s="18"/>
      <c r="I79" s="18"/>
      <c r="J79" s="29"/>
      <c r="K79" s="29"/>
    </row>
    <row r="80" spans="6:11" ht="12.75">
      <c r="F80" s="14"/>
      <c r="G80" s="14"/>
      <c r="H80" s="18"/>
      <c r="I80" s="18"/>
      <c r="J80" s="35"/>
      <c r="K80" s="35"/>
    </row>
    <row r="81" spans="6:11" ht="12.75">
      <c r="F81" s="14"/>
      <c r="G81" s="14"/>
      <c r="H81" s="20"/>
      <c r="I81" s="20"/>
      <c r="J81" s="21"/>
      <c r="K81" s="21"/>
    </row>
    <row r="82" spans="8:11" ht="12.75">
      <c r="H82" s="12"/>
      <c r="I82" s="12"/>
      <c r="J82" s="13"/>
      <c r="K82" s="13"/>
    </row>
    <row r="83" spans="8:11" ht="12.75">
      <c r="H83" s="33"/>
      <c r="I83" s="33"/>
      <c r="J83" s="36"/>
      <c r="K83" s="36"/>
    </row>
    <row r="84" spans="8:11" ht="11.25" customHeight="1">
      <c r="H84" s="28"/>
      <c r="I84" s="28"/>
      <c r="J84" s="29"/>
      <c r="K84" s="29"/>
    </row>
    <row r="85" spans="2:11" ht="24" customHeight="1">
      <c r="B85" s="14"/>
      <c r="C85" s="14"/>
      <c r="D85" s="14"/>
      <c r="E85" s="14"/>
      <c r="H85" s="28"/>
      <c r="I85" s="28"/>
      <c r="J85" s="37"/>
      <c r="K85" s="37"/>
    </row>
    <row r="86" spans="6:11" ht="15" customHeight="1">
      <c r="F86" s="14"/>
      <c r="G86" s="14"/>
      <c r="H86" s="28"/>
      <c r="I86" s="28"/>
      <c r="J86" s="37"/>
      <c r="K86" s="37"/>
    </row>
    <row r="87" spans="8:11" ht="11.25" customHeight="1">
      <c r="H87" s="33"/>
      <c r="I87" s="33"/>
      <c r="J87" s="34"/>
      <c r="K87" s="34"/>
    </row>
    <row r="88" spans="8:11" ht="12.75">
      <c r="H88" s="28"/>
      <c r="I88" s="28"/>
      <c r="J88" s="29"/>
      <c r="K88" s="29"/>
    </row>
    <row r="89" spans="2:11" ht="13.5" customHeight="1">
      <c r="B89" s="14"/>
      <c r="C89" s="14"/>
      <c r="D89" s="14"/>
      <c r="E89" s="14"/>
      <c r="H89" s="28"/>
      <c r="I89" s="28"/>
      <c r="J89" s="38"/>
      <c r="K89" s="38"/>
    </row>
    <row r="90" spans="6:11" ht="12.75" customHeight="1">
      <c r="F90" s="14"/>
      <c r="G90" s="14"/>
      <c r="H90" s="28"/>
      <c r="I90" s="28"/>
      <c r="J90" s="15"/>
      <c r="K90" s="15"/>
    </row>
    <row r="91" spans="6:11" ht="12.75" customHeight="1">
      <c r="F91" s="14"/>
      <c r="G91" s="14"/>
      <c r="H91" s="20"/>
      <c r="I91" s="20"/>
      <c r="J91" s="21"/>
      <c r="K91" s="21"/>
    </row>
    <row r="92" spans="8:11" ht="12.75">
      <c r="H92" s="12"/>
      <c r="I92" s="12"/>
      <c r="J92" s="13"/>
      <c r="K92" s="13"/>
    </row>
    <row r="93" spans="6:11" ht="12.75">
      <c r="F93" s="14"/>
      <c r="G93" s="14"/>
      <c r="H93" s="12"/>
      <c r="I93" s="12"/>
      <c r="J93" s="35"/>
      <c r="K93" s="35"/>
    </row>
    <row r="94" spans="8:11" ht="12.75">
      <c r="H94" s="33"/>
      <c r="I94" s="33"/>
      <c r="J94" s="34"/>
      <c r="K94" s="34"/>
    </row>
    <row r="95" spans="8:11" ht="12.75">
      <c r="H95" s="28"/>
      <c r="I95" s="28"/>
      <c r="J95" s="29"/>
      <c r="K95" s="29"/>
    </row>
    <row r="96" spans="8:11" ht="12.75">
      <c r="H96" s="12"/>
      <c r="I96" s="12"/>
      <c r="J96" s="13"/>
      <c r="K96" s="13"/>
    </row>
    <row r="97" spans="1:11" ht="19.5" customHeight="1">
      <c r="A97" s="39"/>
      <c r="B97" s="5"/>
      <c r="C97" s="5"/>
      <c r="D97" s="5"/>
      <c r="E97" s="5"/>
      <c r="F97" s="5"/>
      <c r="G97" s="5"/>
      <c r="H97" s="5"/>
      <c r="I97" s="5"/>
      <c r="J97" s="24"/>
      <c r="K97" s="24"/>
    </row>
    <row r="98" spans="1:11" ht="15" customHeight="1">
      <c r="A98" s="14"/>
      <c r="H98" s="26"/>
      <c r="I98" s="26"/>
      <c r="J98" s="24"/>
      <c r="K98" s="24"/>
    </row>
    <row r="99" spans="1:11" ht="12.75">
      <c r="A99" s="14"/>
      <c r="B99" s="14"/>
      <c r="C99" s="14"/>
      <c r="D99" s="14"/>
      <c r="E99" s="14"/>
      <c r="H99" s="26"/>
      <c r="I99" s="26"/>
      <c r="J99" s="15"/>
      <c r="K99" s="15"/>
    </row>
    <row r="100" spans="6:11" ht="12.75">
      <c r="F100" s="14"/>
      <c r="G100" s="14"/>
      <c r="H100" s="12"/>
      <c r="I100" s="12"/>
      <c r="J100" s="24"/>
      <c r="K100" s="24"/>
    </row>
    <row r="101" spans="8:11" ht="12.75">
      <c r="H101" s="16"/>
      <c r="I101" s="16"/>
      <c r="J101" s="17"/>
      <c r="K101" s="17"/>
    </row>
    <row r="102" spans="2:11" ht="12.75">
      <c r="B102" s="14"/>
      <c r="C102" s="14"/>
      <c r="D102" s="14"/>
      <c r="E102" s="14"/>
      <c r="H102" s="12"/>
      <c r="I102" s="12"/>
      <c r="J102" s="15"/>
      <c r="K102" s="15"/>
    </row>
    <row r="103" spans="6:11" ht="12.75">
      <c r="F103" s="14"/>
      <c r="G103" s="14"/>
      <c r="H103" s="12"/>
      <c r="I103" s="12"/>
      <c r="J103" s="15"/>
      <c r="K103" s="15"/>
    </row>
    <row r="104" spans="8:11" ht="12.75">
      <c r="H104" s="20"/>
      <c r="I104" s="20"/>
      <c r="J104" s="21"/>
      <c r="K104" s="21"/>
    </row>
    <row r="105" spans="6:11" ht="22.5" customHeight="1">
      <c r="F105" s="14"/>
      <c r="G105" s="14"/>
      <c r="H105" s="12"/>
      <c r="I105" s="12"/>
      <c r="J105" s="22"/>
      <c r="K105" s="22"/>
    </row>
    <row r="106" spans="8:11" ht="12.75">
      <c r="H106" s="12"/>
      <c r="I106" s="12"/>
      <c r="J106" s="21"/>
      <c r="K106" s="21"/>
    </row>
    <row r="107" spans="2:11" ht="12.75">
      <c r="B107" s="14"/>
      <c r="C107" s="14"/>
      <c r="D107" s="14"/>
      <c r="E107" s="14"/>
      <c r="H107" s="18"/>
      <c r="I107" s="18"/>
      <c r="J107" s="24"/>
      <c r="K107" s="24"/>
    </row>
    <row r="108" spans="6:11" ht="12.75">
      <c r="F108" s="14"/>
      <c r="G108" s="14"/>
      <c r="H108" s="18"/>
      <c r="I108" s="18"/>
      <c r="J108" s="25"/>
      <c r="K108" s="25"/>
    </row>
    <row r="109" spans="8:11" ht="12.75">
      <c r="H109" s="20"/>
      <c r="I109" s="20"/>
      <c r="J109" s="17"/>
      <c r="K109" s="17"/>
    </row>
    <row r="110" spans="1:11" ht="13.5" customHeight="1">
      <c r="A110" s="14"/>
      <c r="H110" s="26"/>
      <c r="I110" s="26"/>
      <c r="J110" s="24"/>
      <c r="K110" s="24"/>
    </row>
    <row r="111" spans="2:11" ht="13.5" customHeight="1">
      <c r="B111" s="14"/>
      <c r="C111" s="14"/>
      <c r="D111" s="14"/>
      <c r="E111" s="14"/>
      <c r="H111" s="12"/>
      <c r="I111" s="12"/>
      <c r="J111" s="24"/>
      <c r="K111" s="24"/>
    </row>
    <row r="112" spans="6:11" ht="13.5" customHeight="1">
      <c r="F112" s="14"/>
      <c r="G112" s="14"/>
      <c r="H112" s="12"/>
      <c r="I112" s="12"/>
      <c r="J112" s="15"/>
      <c r="K112" s="15"/>
    </row>
    <row r="113" spans="6:11" ht="12.75">
      <c r="F113" s="14"/>
      <c r="G113" s="14"/>
      <c r="H113" s="20"/>
      <c r="I113" s="20"/>
      <c r="J113" s="17"/>
      <c r="K113" s="17"/>
    </row>
    <row r="114" spans="6:11" ht="12.75">
      <c r="F114" s="14"/>
      <c r="G114" s="14"/>
      <c r="H114" s="12"/>
      <c r="I114" s="12"/>
      <c r="J114" s="15"/>
      <c r="K114" s="15"/>
    </row>
    <row r="115" spans="8:11" ht="12.75">
      <c r="H115" s="33"/>
      <c r="I115" s="33"/>
      <c r="J115" s="34"/>
      <c r="K115" s="34"/>
    </row>
    <row r="116" spans="6:11" ht="12.75">
      <c r="F116" s="14"/>
      <c r="G116" s="14"/>
      <c r="H116" s="18"/>
      <c r="I116" s="18"/>
      <c r="J116" s="35"/>
      <c r="K116" s="35"/>
    </row>
    <row r="117" spans="6:11" ht="12.75">
      <c r="F117" s="14"/>
      <c r="G117" s="14"/>
      <c r="H117" s="20"/>
      <c r="I117" s="20"/>
      <c r="J117" s="21"/>
      <c r="K117" s="21"/>
    </row>
    <row r="118" spans="8:11" ht="12.75">
      <c r="H118" s="33"/>
      <c r="I118" s="33"/>
      <c r="J118" s="40"/>
      <c r="K118" s="40"/>
    </row>
    <row r="119" spans="2:11" ht="12.75">
      <c r="B119" s="14"/>
      <c r="C119" s="14"/>
      <c r="D119" s="14"/>
      <c r="E119" s="14"/>
      <c r="H119" s="28"/>
      <c r="I119" s="28"/>
      <c r="J119" s="38"/>
      <c r="K119" s="38"/>
    </row>
    <row r="120" spans="6:11" ht="12.75">
      <c r="F120" s="14"/>
      <c r="G120" s="14"/>
      <c r="H120" s="28"/>
      <c r="I120" s="28"/>
      <c r="J120" s="15"/>
      <c r="K120" s="15"/>
    </row>
    <row r="121" spans="6:11" ht="12.75">
      <c r="F121" s="14"/>
      <c r="G121" s="14"/>
      <c r="H121" s="20"/>
      <c r="I121" s="20"/>
      <c r="J121" s="21"/>
      <c r="K121" s="21"/>
    </row>
    <row r="122" spans="6:11" ht="12.75">
      <c r="F122" s="14"/>
      <c r="G122" s="14"/>
      <c r="H122" s="20"/>
      <c r="I122" s="20"/>
      <c r="J122" s="21"/>
      <c r="K122" s="21"/>
    </row>
    <row r="123" spans="8:11" ht="12.75">
      <c r="H123" s="12"/>
      <c r="I123" s="12"/>
      <c r="J123" s="13"/>
      <c r="K123" s="13"/>
    </row>
    <row r="124" spans="1:11" s="41" customFormat="1" ht="18" customHeight="1">
      <c r="A124" s="260"/>
      <c r="B124" s="261"/>
      <c r="C124" s="261"/>
      <c r="D124" s="261"/>
      <c r="E124" s="261"/>
      <c r="F124" s="261"/>
      <c r="G124" s="261"/>
      <c r="H124" s="261"/>
      <c r="I124" s="261"/>
      <c r="J124" s="261"/>
      <c r="K124" s="46"/>
    </row>
    <row r="125" spans="1:11" ht="28.5" customHeight="1">
      <c r="A125" s="30"/>
      <c r="B125" s="30"/>
      <c r="C125" s="30"/>
      <c r="D125" s="30"/>
      <c r="E125" s="30"/>
      <c r="F125" s="30"/>
      <c r="G125" s="30"/>
      <c r="H125" s="31"/>
      <c r="I125" s="31"/>
      <c r="J125" s="32"/>
      <c r="K125" s="160"/>
    </row>
    <row r="127" spans="1:11" ht="15.75">
      <c r="A127" s="43"/>
      <c r="B127" s="14"/>
      <c r="C127" s="14"/>
      <c r="D127" s="14"/>
      <c r="E127" s="14"/>
      <c r="F127" s="14"/>
      <c r="G127" s="14"/>
      <c r="H127" s="44"/>
      <c r="I127" s="44"/>
      <c r="J127" s="4"/>
      <c r="K127" s="4"/>
    </row>
    <row r="128" spans="1:11" ht="12.75">
      <c r="A128" s="14"/>
      <c r="B128" s="14"/>
      <c r="C128" s="14"/>
      <c r="D128" s="14"/>
      <c r="E128" s="14"/>
      <c r="F128" s="14"/>
      <c r="G128" s="14"/>
      <c r="H128" s="44"/>
      <c r="I128" s="44"/>
      <c r="J128" s="4"/>
      <c r="K128" s="4"/>
    </row>
    <row r="129" spans="1:11" ht="17.25" customHeight="1">
      <c r="A129" s="14"/>
      <c r="B129" s="14"/>
      <c r="C129" s="14"/>
      <c r="D129" s="14"/>
      <c r="E129" s="14"/>
      <c r="F129" s="14"/>
      <c r="G129" s="14"/>
      <c r="H129" s="44"/>
      <c r="I129" s="44"/>
      <c r="J129" s="4"/>
      <c r="K129" s="4"/>
    </row>
    <row r="130" spans="1:11" ht="13.5" customHeight="1">
      <c r="A130" s="14"/>
      <c r="B130" s="14"/>
      <c r="C130" s="14"/>
      <c r="D130" s="14"/>
      <c r="E130" s="14"/>
      <c r="F130" s="14"/>
      <c r="G130" s="14"/>
      <c r="H130" s="44"/>
      <c r="I130" s="44"/>
      <c r="J130" s="4"/>
      <c r="K130" s="4"/>
    </row>
    <row r="131" spans="1:11" ht="12.75">
      <c r="A131" s="14"/>
      <c r="B131" s="14"/>
      <c r="C131" s="14"/>
      <c r="D131" s="14"/>
      <c r="E131" s="14"/>
      <c r="F131" s="14"/>
      <c r="G131" s="14"/>
      <c r="H131" s="44"/>
      <c r="I131" s="44"/>
      <c r="J131" s="4"/>
      <c r="K131" s="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11" ht="12.75">
      <c r="A133" s="14"/>
      <c r="B133" s="14"/>
      <c r="C133" s="14"/>
      <c r="D133" s="14"/>
      <c r="E133" s="14"/>
      <c r="F133" s="14"/>
      <c r="G133" s="14"/>
      <c r="H133" s="44"/>
      <c r="I133" s="44"/>
      <c r="J133" s="4"/>
      <c r="K133" s="4"/>
    </row>
    <row r="134" spans="1:11" ht="12.75">
      <c r="A134" s="14"/>
      <c r="B134" s="14"/>
      <c r="C134" s="14"/>
      <c r="D134" s="14"/>
      <c r="E134" s="14"/>
      <c r="F134" s="14"/>
      <c r="G134" s="14"/>
      <c r="H134" s="44"/>
      <c r="I134" s="44"/>
      <c r="J134" s="45"/>
      <c r="K134" s="45"/>
    </row>
    <row r="135" spans="1:11" ht="12.75">
      <c r="A135" s="14"/>
      <c r="B135" s="14"/>
      <c r="C135" s="14"/>
      <c r="D135" s="14"/>
      <c r="E135" s="14"/>
      <c r="F135" s="14"/>
      <c r="G135" s="14"/>
      <c r="H135" s="44"/>
      <c r="I135" s="44"/>
      <c r="J135" s="4"/>
      <c r="K135" s="4"/>
    </row>
    <row r="136" spans="1:11" ht="22.5" customHeight="1">
      <c r="A136" s="14"/>
      <c r="B136" s="14"/>
      <c r="C136" s="14"/>
      <c r="D136" s="14"/>
      <c r="E136" s="14"/>
      <c r="F136" s="14"/>
      <c r="G136" s="14"/>
      <c r="H136" s="44"/>
      <c r="I136" s="44"/>
      <c r="J136" s="22"/>
      <c r="K136" s="22"/>
    </row>
    <row r="137" spans="8:11" ht="22.5" customHeight="1">
      <c r="H137" s="20"/>
      <c r="I137" s="20"/>
      <c r="J137" s="23"/>
      <c r="K137" s="23"/>
    </row>
  </sheetData>
  <sheetProtection/>
  <mergeCells count="5">
    <mergeCell ref="B4:E4"/>
    <mergeCell ref="A1:P1"/>
    <mergeCell ref="B18:P18"/>
    <mergeCell ref="A124:J124"/>
    <mergeCell ref="F4:P4"/>
  </mergeCells>
  <printOptions horizontalCentered="1"/>
  <pageMargins left="0.1968503937007874" right="0.1968503937007874" top="0" bottom="0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2" manualBreakCount="2">
    <brk id="58" max="9" man="1"/>
    <brk id="12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7">
      <selection activeCell="H26" sqref="H26"/>
    </sheetView>
  </sheetViews>
  <sheetFormatPr defaultColWidth="11.421875" defaultRowHeight="12.75"/>
  <cols>
    <col min="1" max="1" width="10.00390625" style="48" customWidth="1"/>
    <col min="2" max="2" width="26.8515625" style="49" customWidth="1"/>
    <col min="3" max="3" width="10.00390625" style="2" customWidth="1"/>
    <col min="4" max="4" width="9.8515625" style="2" customWidth="1"/>
    <col min="5" max="5" width="10.00390625" style="2" customWidth="1"/>
    <col min="6" max="6" width="9.140625" style="2" customWidth="1"/>
    <col min="7" max="7" width="9.71093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7.57421875" style="2" customWidth="1"/>
    <col min="12" max="12" width="10.421875" style="2" customWidth="1"/>
    <col min="13" max="13" width="9.140625" style="2" customWidth="1"/>
    <col min="14" max="14" width="9.8515625" style="2" customWidth="1"/>
    <col min="15" max="15" width="7.57421875" style="2" customWidth="1"/>
    <col min="16" max="16" width="7.8515625" style="2" customWidth="1"/>
    <col min="17" max="16384" width="11.421875" style="3" customWidth="1"/>
  </cols>
  <sheetData>
    <row r="1" spans="1:2" ht="12.75">
      <c r="A1" s="270" t="s">
        <v>51</v>
      </c>
      <c r="B1" s="270"/>
    </row>
    <row r="2" spans="1:16" ht="18">
      <c r="A2" s="270" t="s">
        <v>52</v>
      </c>
      <c r="B2" s="270"/>
      <c r="C2" s="79"/>
      <c r="D2" s="79"/>
      <c r="E2" s="271" t="s">
        <v>53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5.75">
      <c r="A3" s="54"/>
      <c r="B3" s="54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55"/>
      <c r="P3" s="55"/>
    </row>
    <row r="4" spans="1:16" ht="63" customHeight="1">
      <c r="A4" s="80" t="s">
        <v>20</v>
      </c>
      <c r="B4" s="81"/>
      <c r="C4" s="81"/>
      <c r="D4" s="82"/>
      <c r="E4" s="275" t="s">
        <v>3</v>
      </c>
      <c r="F4" s="276"/>
      <c r="G4" s="276"/>
      <c r="H4" s="277"/>
      <c r="I4" s="268" t="s">
        <v>4</v>
      </c>
      <c r="J4" s="278" t="s">
        <v>57</v>
      </c>
      <c r="K4" s="268" t="s">
        <v>5</v>
      </c>
      <c r="L4" s="280" t="s">
        <v>58</v>
      </c>
      <c r="M4" s="268" t="s">
        <v>66</v>
      </c>
      <c r="N4" s="266" t="s">
        <v>60</v>
      </c>
      <c r="O4" s="273" t="s">
        <v>11</v>
      </c>
      <c r="P4" s="264" t="s">
        <v>59</v>
      </c>
    </row>
    <row r="5" spans="1:16" ht="51">
      <c r="A5" s="83" t="s">
        <v>21</v>
      </c>
      <c r="B5" s="84" t="s">
        <v>22</v>
      </c>
      <c r="C5" s="85" t="s">
        <v>50</v>
      </c>
      <c r="D5" s="85" t="s">
        <v>54</v>
      </c>
      <c r="E5" s="84" t="s">
        <v>23</v>
      </c>
      <c r="F5" s="138" t="s">
        <v>55</v>
      </c>
      <c r="G5" s="84" t="s">
        <v>24</v>
      </c>
      <c r="H5" s="132" t="s">
        <v>56</v>
      </c>
      <c r="I5" s="269"/>
      <c r="J5" s="279"/>
      <c r="K5" s="269"/>
      <c r="L5" s="281"/>
      <c r="M5" s="269"/>
      <c r="N5" s="267"/>
      <c r="O5" s="274"/>
      <c r="P5" s="265"/>
    </row>
    <row r="6" spans="1:16" ht="12.75">
      <c r="A6" s="86">
        <v>31</v>
      </c>
      <c r="B6" s="86" t="s">
        <v>25</v>
      </c>
      <c r="C6" s="87">
        <f>SUM(C7:C9)</f>
        <v>9772639</v>
      </c>
      <c r="D6" s="87">
        <f>SUM(F6+H6+J6+L6+N6+P6)</f>
        <v>9280050</v>
      </c>
      <c r="E6" s="87">
        <f aca="true" t="shared" si="0" ref="E6:P6">SUM(E7:E9)</f>
        <v>9751300</v>
      </c>
      <c r="F6" s="139">
        <f t="shared" si="0"/>
        <v>9129300</v>
      </c>
      <c r="G6" s="87">
        <f t="shared" si="0"/>
        <v>16300</v>
      </c>
      <c r="H6" s="133">
        <f t="shared" si="0"/>
        <v>0</v>
      </c>
      <c r="I6" s="87">
        <f t="shared" si="0"/>
        <v>5039</v>
      </c>
      <c r="J6" s="105">
        <f t="shared" si="0"/>
        <v>0</v>
      </c>
      <c r="K6" s="87">
        <f t="shared" si="0"/>
        <v>0</v>
      </c>
      <c r="L6" s="110">
        <f t="shared" si="0"/>
        <v>0</v>
      </c>
      <c r="M6" s="87">
        <f t="shared" si="0"/>
        <v>0</v>
      </c>
      <c r="N6" s="87">
        <f t="shared" si="0"/>
        <v>150750</v>
      </c>
      <c r="O6" s="88">
        <f t="shared" si="0"/>
        <v>0</v>
      </c>
      <c r="P6" s="118">
        <f t="shared" si="0"/>
        <v>0</v>
      </c>
    </row>
    <row r="7" spans="1:16" ht="12.75">
      <c r="A7" s="89">
        <v>311</v>
      </c>
      <c r="B7" s="64" t="s">
        <v>26</v>
      </c>
      <c r="C7" s="87">
        <v>8234500</v>
      </c>
      <c r="D7" s="90">
        <f>SUM(F7+H7+J7+L7+N7+P7)</f>
        <v>7712550</v>
      </c>
      <c r="E7" s="91">
        <v>8217000</v>
      </c>
      <c r="F7" s="140">
        <v>7585000</v>
      </c>
      <c r="G7" s="91">
        <v>14000</v>
      </c>
      <c r="H7" s="134"/>
      <c r="I7" s="92">
        <v>3500</v>
      </c>
      <c r="J7" s="106"/>
      <c r="K7" s="92"/>
      <c r="L7" s="111"/>
      <c r="M7" s="92">
        <v>0</v>
      </c>
      <c r="N7" s="116">
        <v>127550</v>
      </c>
      <c r="O7" s="93"/>
      <c r="P7" s="119"/>
    </row>
    <row r="8" spans="1:16" ht="12.75">
      <c r="A8" s="89">
        <v>312</v>
      </c>
      <c r="B8" s="64" t="s">
        <v>12</v>
      </c>
      <c r="C8" s="87">
        <v>112300</v>
      </c>
      <c r="D8" s="90">
        <f>SUM(F8+H8+J8+L8+N8+P8)</f>
        <v>275550</v>
      </c>
      <c r="E8" s="91">
        <v>111300</v>
      </c>
      <c r="F8" s="140">
        <v>274300</v>
      </c>
      <c r="G8" s="91">
        <v>0</v>
      </c>
      <c r="H8" s="134"/>
      <c r="I8" s="92">
        <v>1000</v>
      </c>
      <c r="J8" s="106"/>
      <c r="K8" s="92"/>
      <c r="L8" s="111"/>
      <c r="M8" s="92"/>
      <c r="N8" s="116">
        <v>1250</v>
      </c>
      <c r="O8" s="93"/>
      <c r="P8" s="119"/>
    </row>
    <row r="9" spans="1:16" ht="12.75">
      <c r="A9" s="89">
        <v>313</v>
      </c>
      <c r="B9" s="94" t="s">
        <v>13</v>
      </c>
      <c r="C9" s="87">
        <v>1425839</v>
      </c>
      <c r="D9" s="90">
        <f>SUM(F9+H9+J9+L9+N9+P9)</f>
        <v>1291950</v>
      </c>
      <c r="E9" s="95">
        <v>1423000</v>
      </c>
      <c r="F9" s="141">
        <v>1270000</v>
      </c>
      <c r="G9" s="95">
        <v>2300</v>
      </c>
      <c r="H9" s="135"/>
      <c r="I9" s="92">
        <v>539</v>
      </c>
      <c r="J9" s="106"/>
      <c r="K9" s="92"/>
      <c r="L9" s="111"/>
      <c r="M9" s="92"/>
      <c r="N9" s="116">
        <v>21950</v>
      </c>
      <c r="O9" s="93">
        <v>0</v>
      </c>
      <c r="P9" s="119"/>
    </row>
    <row r="10" spans="1:16" ht="12.75">
      <c r="A10" s="86">
        <v>32</v>
      </c>
      <c r="B10" s="96" t="s">
        <v>14</v>
      </c>
      <c r="C10" s="87">
        <f>SUM(C11:C15)</f>
        <v>5114084</v>
      </c>
      <c r="D10" s="87">
        <f>SUM(D11:D15)</f>
        <v>4819420</v>
      </c>
      <c r="E10" s="97">
        <f aca="true" t="shared" si="1" ref="E10:P10">SUM(E11:E15)</f>
        <v>109100</v>
      </c>
      <c r="F10" s="142">
        <f t="shared" si="1"/>
        <v>89250</v>
      </c>
      <c r="G10" s="97">
        <f t="shared" si="1"/>
        <v>1050650</v>
      </c>
      <c r="H10" s="136">
        <f t="shared" si="1"/>
        <v>978000</v>
      </c>
      <c r="I10" s="98">
        <f t="shared" si="1"/>
        <v>259961</v>
      </c>
      <c r="J10" s="105">
        <f t="shared" si="1"/>
        <v>223150</v>
      </c>
      <c r="K10" s="98">
        <f t="shared" si="1"/>
        <v>160000</v>
      </c>
      <c r="L10" s="110">
        <f t="shared" si="1"/>
        <v>119270</v>
      </c>
      <c r="M10" s="98">
        <f t="shared" si="1"/>
        <v>3579373</v>
      </c>
      <c r="N10" s="98">
        <f t="shared" si="1"/>
        <v>3405700</v>
      </c>
      <c r="O10" s="88">
        <f t="shared" si="1"/>
        <v>5000</v>
      </c>
      <c r="P10" s="118">
        <f t="shared" si="1"/>
        <v>4050</v>
      </c>
    </row>
    <row r="11" spans="1:16" ht="12.75">
      <c r="A11" s="89">
        <v>321</v>
      </c>
      <c r="B11" s="64" t="s">
        <v>15</v>
      </c>
      <c r="C11" s="87">
        <v>1835073</v>
      </c>
      <c r="D11" s="90">
        <f>SUM(F11+H11+J11+L11+N11+P11)</f>
        <v>1251200</v>
      </c>
      <c r="E11" s="95">
        <v>7800</v>
      </c>
      <c r="F11" s="141">
        <v>3100</v>
      </c>
      <c r="G11" s="95">
        <v>369350</v>
      </c>
      <c r="H11" s="135">
        <v>387000</v>
      </c>
      <c r="I11" s="92">
        <v>2200</v>
      </c>
      <c r="J11" s="106">
        <v>43000</v>
      </c>
      <c r="K11" s="92">
        <v>750</v>
      </c>
      <c r="L11" s="111"/>
      <c r="M11" s="92">
        <v>1455973</v>
      </c>
      <c r="N11" s="116">
        <v>818100</v>
      </c>
      <c r="O11" s="93"/>
      <c r="P11" s="119"/>
    </row>
    <row r="12" spans="1:16" ht="12.75">
      <c r="A12" s="89">
        <v>322</v>
      </c>
      <c r="B12" s="94" t="s">
        <v>27</v>
      </c>
      <c r="C12" s="87">
        <v>980562</v>
      </c>
      <c r="D12" s="90">
        <f>SUM(F12+H12+J12+L12+N12+P12)</f>
        <v>837950</v>
      </c>
      <c r="E12" s="95">
        <v>35000</v>
      </c>
      <c r="F12" s="141">
        <v>32400</v>
      </c>
      <c r="G12" s="95">
        <v>358000</v>
      </c>
      <c r="H12" s="135">
        <v>317500</v>
      </c>
      <c r="I12" s="92">
        <v>70761</v>
      </c>
      <c r="J12" s="106">
        <v>82000</v>
      </c>
      <c r="K12" s="92">
        <v>52100</v>
      </c>
      <c r="L12" s="111">
        <v>39800</v>
      </c>
      <c r="M12" s="92">
        <v>524701</v>
      </c>
      <c r="N12" s="116">
        <v>365000</v>
      </c>
      <c r="O12" s="93">
        <v>0</v>
      </c>
      <c r="P12" s="119">
        <v>1250</v>
      </c>
    </row>
    <row r="13" spans="1:16" ht="12.75">
      <c r="A13" s="89">
        <v>323</v>
      </c>
      <c r="B13" s="64" t="s">
        <v>16</v>
      </c>
      <c r="C13" s="87">
        <v>1036529</v>
      </c>
      <c r="D13" s="90">
        <f>SUM(F13+H13+J13+L13+N13+P13)</f>
        <v>875820</v>
      </c>
      <c r="E13" s="95">
        <v>21800</v>
      </c>
      <c r="F13" s="141">
        <v>19200</v>
      </c>
      <c r="G13" s="95">
        <v>293800</v>
      </c>
      <c r="H13" s="135">
        <v>252500</v>
      </c>
      <c r="I13" s="92">
        <v>170500</v>
      </c>
      <c r="J13" s="106">
        <v>86000</v>
      </c>
      <c r="K13" s="92">
        <v>20250</v>
      </c>
      <c r="L13" s="111">
        <v>1620</v>
      </c>
      <c r="M13" s="92">
        <v>519179</v>
      </c>
      <c r="N13" s="116">
        <v>516500</v>
      </c>
      <c r="O13" s="93"/>
      <c r="P13" s="119"/>
    </row>
    <row r="14" spans="1:16" ht="12.75">
      <c r="A14" s="89">
        <v>324</v>
      </c>
      <c r="B14" s="64" t="s">
        <v>28</v>
      </c>
      <c r="C14" s="87">
        <v>1012359</v>
      </c>
      <c r="D14" s="90">
        <f>SUM(F14+H14+J14+L14+N14+P14)</f>
        <v>1541950</v>
      </c>
      <c r="E14" s="95">
        <v>10000</v>
      </c>
      <c r="F14" s="141">
        <v>3950</v>
      </c>
      <c r="G14" s="95">
        <v>500</v>
      </c>
      <c r="H14" s="135"/>
      <c r="I14" s="92">
        <v>1000</v>
      </c>
      <c r="J14" s="106">
        <v>150</v>
      </c>
      <c r="K14" s="92">
        <v>0</v>
      </c>
      <c r="L14" s="111">
        <v>850</v>
      </c>
      <c r="M14" s="92">
        <v>1001359</v>
      </c>
      <c r="N14" s="116">
        <v>1537000</v>
      </c>
      <c r="O14" s="93"/>
      <c r="P14" s="119"/>
    </row>
    <row r="15" spans="1:16" ht="12.75">
      <c r="A15" s="89">
        <v>329</v>
      </c>
      <c r="B15" s="64" t="s">
        <v>29</v>
      </c>
      <c r="C15" s="87">
        <v>249561</v>
      </c>
      <c r="D15" s="90">
        <f>SUM(F15+H15+J15+L15+N15+P15)</f>
        <v>312500</v>
      </c>
      <c r="E15" s="95">
        <v>34500</v>
      </c>
      <c r="F15" s="141">
        <v>30600</v>
      </c>
      <c r="G15" s="95">
        <v>29000</v>
      </c>
      <c r="H15" s="135">
        <v>21000</v>
      </c>
      <c r="I15" s="92">
        <v>15500</v>
      </c>
      <c r="J15" s="106">
        <v>12000</v>
      </c>
      <c r="K15" s="92">
        <v>86900</v>
      </c>
      <c r="L15" s="111">
        <v>77000</v>
      </c>
      <c r="M15" s="92">
        <v>78161</v>
      </c>
      <c r="N15" s="116">
        <v>169100</v>
      </c>
      <c r="O15" s="93">
        <v>5000</v>
      </c>
      <c r="P15" s="119">
        <v>2800</v>
      </c>
    </row>
    <row r="16" spans="1:16" ht="12.75">
      <c r="A16" s="86">
        <v>34</v>
      </c>
      <c r="B16" s="96" t="s">
        <v>30</v>
      </c>
      <c r="C16" s="87">
        <v>14300</v>
      </c>
      <c r="D16" s="90">
        <f>SUM(D17)</f>
        <v>9950</v>
      </c>
      <c r="E16" s="97"/>
      <c r="F16" s="142"/>
      <c r="G16" s="97">
        <f>SUM(G17)</f>
        <v>6800</v>
      </c>
      <c r="H16" s="136">
        <f>SUM(H17)</f>
        <v>5800</v>
      </c>
      <c r="I16" s="97">
        <f aca="true" t="shared" si="2" ref="I16:P16">SUM(I17)</f>
        <v>0</v>
      </c>
      <c r="J16" s="107"/>
      <c r="K16" s="97">
        <f t="shared" si="2"/>
        <v>0</v>
      </c>
      <c r="L16" s="112"/>
      <c r="M16" s="97">
        <f t="shared" si="2"/>
        <v>7500</v>
      </c>
      <c r="N16" s="97">
        <f t="shared" si="2"/>
        <v>3950</v>
      </c>
      <c r="O16" s="97">
        <f t="shared" si="2"/>
        <v>0</v>
      </c>
      <c r="P16" s="120">
        <f t="shared" si="2"/>
        <v>0</v>
      </c>
    </row>
    <row r="17" spans="1:16" ht="12.75">
      <c r="A17" s="89">
        <v>343</v>
      </c>
      <c r="B17" s="64" t="s">
        <v>17</v>
      </c>
      <c r="C17" s="87">
        <v>14300</v>
      </c>
      <c r="D17" s="90">
        <f>SUM(F17+H17+J17+L17+N17+P17)</f>
        <v>9950</v>
      </c>
      <c r="E17" s="95"/>
      <c r="F17" s="141"/>
      <c r="G17" s="95">
        <v>6800</v>
      </c>
      <c r="H17" s="135">
        <v>5800</v>
      </c>
      <c r="I17" s="92">
        <v>0</v>
      </c>
      <c r="J17" s="106">
        <v>200</v>
      </c>
      <c r="K17" s="92"/>
      <c r="L17" s="111"/>
      <c r="M17" s="92">
        <v>7500</v>
      </c>
      <c r="N17" s="116">
        <v>3950</v>
      </c>
      <c r="O17" s="93"/>
      <c r="P17" s="119"/>
    </row>
    <row r="18" spans="1:16" ht="12.75">
      <c r="A18" s="86">
        <v>36</v>
      </c>
      <c r="B18" s="65" t="s">
        <v>62</v>
      </c>
      <c r="C18" s="87">
        <v>0</v>
      </c>
      <c r="D18" s="87">
        <f>SUM(D19)</f>
        <v>401400</v>
      </c>
      <c r="E18" s="98"/>
      <c r="F18" s="139"/>
      <c r="G18" s="98">
        <f aca="true" t="shared" si="3" ref="G18:O18">SUM(G19)</f>
        <v>0</v>
      </c>
      <c r="H18" s="133"/>
      <c r="I18" s="98">
        <f t="shared" si="3"/>
        <v>0</v>
      </c>
      <c r="J18" s="105"/>
      <c r="K18" s="98">
        <f t="shared" si="3"/>
        <v>0</v>
      </c>
      <c r="L18" s="110"/>
      <c r="M18" s="98">
        <f t="shared" si="3"/>
        <v>0</v>
      </c>
      <c r="N18" s="98">
        <f t="shared" si="3"/>
        <v>401400</v>
      </c>
      <c r="O18" s="88">
        <f t="shared" si="3"/>
        <v>0</v>
      </c>
      <c r="P18" s="118"/>
    </row>
    <row r="19" spans="1:16" s="6" customFormat="1" ht="25.5">
      <c r="A19" s="122">
        <v>366</v>
      </c>
      <c r="B19" s="123" t="s">
        <v>61</v>
      </c>
      <c r="C19" s="124">
        <v>0</v>
      </c>
      <c r="D19" s="125">
        <f>SUM(F19+H19+J19+L19+N19+P19)</f>
        <v>401400</v>
      </c>
      <c r="E19" s="95"/>
      <c r="F19" s="141"/>
      <c r="G19" s="95"/>
      <c r="H19" s="135"/>
      <c r="I19" s="126">
        <v>0</v>
      </c>
      <c r="J19" s="127"/>
      <c r="K19" s="126">
        <v>0</v>
      </c>
      <c r="L19" s="128"/>
      <c r="M19" s="126">
        <v>0</v>
      </c>
      <c r="N19" s="129">
        <v>401400</v>
      </c>
      <c r="O19" s="130"/>
      <c r="P19" s="131"/>
    </row>
    <row r="20" spans="1:16" ht="12.75">
      <c r="A20" s="86">
        <v>38</v>
      </c>
      <c r="B20" s="65" t="s">
        <v>31</v>
      </c>
      <c r="C20" s="87">
        <v>5000</v>
      </c>
      <c r="D20" s="90">
        <f>SUM(D21)</f>
        <v>3800</v>
      </c>
      <c r="E20" s="97"/>
      <c r="F20" s="142"/>
      <c r="G20" s="97"/>
      <c r="H20" s="136"/>
      <c r="I20" s="98">
        <v>0</v>
      </c>
      <c r="J20" s="105"/>
      <c r="K20" s="98">
        <v>0</v>
      </c>
      <c r="L20" s="110"/>
      <c r="M20" s="98">
        <v>0</v>
      </c>
      <c r="N20" s="115"/>
      <c r="O20" s="88">
        <f>SUM(O21)</f>
        <v>5000</v>
      </c>
      <c r="P20" s="118">
        <f>SUM(P21)</f>
        <v>3800</v>
      </c>
    </row>
    <row r="21" spans="1:16" ht="12.75">
      <c r="A21" s="89">
        <v>381</v>
      </c>
      <c r="B21" s="64" t="s">
        <v>32</v>
      </c>
      <c r="C21" s="87">
        <v>5000</v>
      </c>
      <c r="D21" s="90">
        <f>SUM(F21+H21+J21+L21+N21+P21)</f>
        <v>3800</v>
      </c>
      <c r="E21" s="95"/>
      <c r="F21" s="141"/>
      <c r="G21" s="95">
        <v>0</v>
      </c>
      <c r="H21" s="135"/>
      <c r="I21" s="92">
        <v>0</v>
      </c>
      <c r="J21" s="106"/>
      <c r="K21" s="92">
        <v>0</v>
      </c>
      <c r="L21" s="111"/>
      <c r="M21" s="92"/>
      <c r="N21" s="116"/>
      <c r="O21" s="93">
        <v>5000</v>
      </c>
      <c r="P21" s="119">
        <v>3800</v>
      </c>
    </row>
    <row r="22" spans="1:16" ht="25.5">
      <c r="A22" s="86">
        <v>42</v>
      </c>
      <c r="B22" s="66" t="s">
        <v>33</v>
      </c>
      <c r="C22" s="90">
        <f>SUM(E22+G22+I22+K22+M22+O22)</f>
        <v>332006</v>
      </c>
      <c r="D22" s="90">
        <f>SUM(F22+H22+J22+L22+N22+P22)</f>
        <v>434380</v>
      </c>
      <c r="E22" s="97"/>
      <c r="F22" s="142"/>
      <c r="G22" s="97">
        <f aca="true" t="shared" si="4" ref="G22:P22">SUM(G23:G28)</f>
        <v>0</v>
      </c>
      <c r="H22" s="136">
        <f>SUM(H23:H28)</f>
        <v>64000</v>
      </c>
      <c r="I22" s="97">
        <f t="shared" si="4"/>
        <v>37000</v>
      </c>
      <c r="J22" s="107">
        <f t="shared" si="4"/>
        <v>60200</v>
      </c>
      <c r="K22" s="97">
        <f t="shared" si="4"/>
        <v>10000</v>
      </c>
      <c r="L22" s="112">
        <f t="shared" si="4"/>
        <v>16180</v>
      </c>
      <c r="M22" s="97">
        <f t="shared" si="4"/>
        <v>280006</v>
      </c>
      <c r="N22" s="97">
        <f t="shared" si="4"/>
        <v>292200</v>
      </c>
      <c r="O22" s="99">
        <f t="shared" si="4"/>
        <v>5000</v>
      </c>
      <c r="P22" s="120">
        <f t="shared" si="4"/>
        <v>1800</v>
      </c>
    </row>
    <row r="23" spans="1:16" ht="12.75">
      <c r="A23" s="89">
        <v>421</v>
      </c>
      <c r="B23" s="64" t="s">
        <v>34</v>
      </c>
      <c r="C23" s="87">
        <f>SUM(E23:P23)</f>
        <v>0</v>
      </c>
      <c r="D23" s="90"/>
      <c r="E23" s="95"/>
      <c r="F23" s="141"/>
      <c r="G23" s="95"/>
      <c r="H23" s="135"/>
      <c r="I23" s="92"/>
      <c r="J23" s="106"/>
      <c r="K23" s="92"/>
      <c r="L23" s="111"/>
      <c r="M23" s="92">
        <v>0</v>
      </c>
      <c r="N23" s="116"/>
      <c r="O23" s="93"/>
      <c r="P23" s="119"/>
    </row>
    <row r="24" spans="1:16" ht="12.75">
      <c r="A24" s="89"/>
      <c r="B24" s="64" t="s">
        <v>35</v>
      </c>
      <c r="C24" s="87">
        <f>SUM(E24:P24)</f>
        <v>0</v>
      </c>
      <c r="D24" s="90"/>
      <c r="E24" s="95"/>
      <c r="F24" s="141"/>
      <c r="G24" s="95"/>
      <c r="H24" s="135"/>
      <c r="I24" s="92"/>
      <c r="J24" s="106"/>
      <c r="K24" s="92"/>
      <c r="L24" s="111"/>
      <c r="M24" s="92"/>
      <c r="N24" s="116"/>
      <c r="O24" s="93"/>
      <c r="P24" s="119"/>
    </row>
    <row r="25" spans="1:16" ht="12.75">
      <c r="A25" s="89">
        <v>422</v>
      </c>
      <c r="B25" s="64" t="s">
        <v>18</v>
      </c>
      <c r="C25" s="87">
        <v>320006</v>
      </c>
      <c r="D25" s="90">
        <f>SUM(F25+H25+J25+L25+N25+P25)</f>
        <v>416900</v>
      </c>
      <c r="E25" s="95"/>
      <c r="F25" s="141"/>
      <c r="G25" s="95">
        <v>0</v>
      </c>
      <c r="H25" s="135">
        <v>64000</v>
      </c>
      <c r="I25" s="92">
        <v>35000</v>
      </c>
      <c r="J25" s="106">
        <v>60200</v>
      </c>
      <c r="K25" s="92"/>
      <c r="L25" s="111">
        <v>6950</v>
      </c>
      <c r="M25" s="92">
        <v>280006</v>
      </c>
      <c r="N25" s="116">
        <v>285750</v>
      </c>
      <c r="O25" s="93">
        <v>5000</v>
      </c>
      <c r="P25" s="119"/>
    </row>
    <row r="26" spans="1:16" ht="12.75">
      <c r="A26" s="89">
        <v>423</v>
      </c>
      <c r="B26" s="64" t="s">
        <v>36</v>
      </c>
      <c r="C26" s="87">
        <v>0</v>
      </c>
      <c r="D26" s="90">
        <f aca="true" t="shared" si="5" ref="D26:D31">SUM(F26+H26+J26+L26+N26+P26)</f>
        <v>0</v>
      </c>
      <c r="E26" s="95"/>
      <c r="F26" s="141"/>
      <c r="G26" s="95"/>
      <c r="H26" s="135"/>
      <c r="I26" s="92">
        <v>0</v>
      </c>
      <c r="J26" s="106"/>
      <c r="K26" s="92"/>
      <c r="L26" s="111"/>
      <c r="M26" s="92">
        <v>0</v>
      </c>
      <c r="N26" s="116"/>
      <c r="O26" s="93"/>
      <c r="P26" s="119"/>
    </row>
    <row r="27" spans="1:16" ht="12.75">
      <c r="A27" s="89">
        <v>424</v>
      </c>
      <c r="B27" s="64" t="s">
        <v>37</v>
      </c>
      <c r="C27" s="87">
        <v>10000</v>
      </c>
      <c r="D27" s="90">
        <f t="shared" si="5"/>
        <v>11030</v>
      </c>
      <c r="E27" s="95"/>
      <c r="F27" s="141"/>
      <c r="G27" s="95">
        <v>0</v>
      </c>
      <c r="H27" s="135"/>
      <c r="I27" s="92">
        <v>0</v>
      </c>
      <c r="J27" s="106"/>
      <c r="K27" s="92">
        <v>10000</v>
      </c>
      <c r="L27" s="111">
        <v>9230</v>
      </c>
      <c r="M27" s="92">
        <v>0</v>
      </c>
      <c r="N27" s="116"/>
      <c r="O27" s="93"/>
      <c r="P27" s="119">
        <v>1800</v>
      </c>
    </row>
    <row r="28" spans="1:16" ht="12.75">
      <c r="A28" s="89">
        <v>425</v>
      </c>
      <c r="B28" s="64" t="s">
        <v>38</v>
      </c>
      <c r="C28" s="87">
        <v>2000</v>
      </c>
      <c r="D28" s="90">
        <f t="shared" si="5"/>
        <v>6450</v>
      </c>
      <c r="E28" s="95"/>
      <c r="F28" s="141"/>
      <c r="G28" s="95"/>
      <c r="H28" s="135"/>
      <c r="I28" s="92">
        <v>2000</v>
      </c>
      <c r="J28" s="106"/>
      <c r="K28" s="92"/>
      <c r="L28" s="111"/>
      <c r="M28" s="92">
        <v>0</v>
      </c>
      <c r="N28" s="116">
        <v>6450</v>
      </c>
      <c r="O28" s="93"/>
      <c r="P28" s="119"/>
    </row>
    <row r="29" spans="1:16" ht="12.75">
      <c r="A29" s="100">
        <v>54</v>
      </c>
      <c r="B29" s="101" t="s">
        <v>39</v>
      </c>
      <c r="C29" s="87">
        <f>SUM(E29:P29)</f>
        <v>0</v>
      </c>
      <c r="D29" s="90">
        <f t="shared" si="5"/>
        <v>0</v>
      </c>
      <c r="E29" s="97"/>
      <c r="F29" s="142"/>
      <c r="G29" s="97"/>
      <c r="H29" s="136"/>
      <c r="I29" s="102"/>
      <c r="J29" s="108"/>
      <c r="K29" s="102"/>
      <c r="L29" s="113"/>
      <c r="M29" s="102">
        <v>0</v>
      </c>
      <c r="N29" s="117"/>
      <c r="O29" s="103"/>
      <c r="P29" s="121"/>
    </row>
    <row r="30" spans="1:16" ht="12.75">
      <c r="A30" s="89">
        <v>547</v>
      </c>
      <c r="B30" s="64" t="s">
        <v>43</v>
      </c>
      <c r="C30" s="87">
        <f>SUM(E30:P30)</f>
        <v>0</v>
      </c>
      <c r="D30" s="90">
        <f t="shared" si="5"/>
        <v>0</v>
      </c>
      <c r="E30" s="95"/>
      <c r="F30" s="141"/>
      <c r="G30" s="95"/>
      <c r="H30" s="135"/>
      <c r="I30" s="92"/>
      <c r="J30" s="106"/>
      <c r="K30" s="92"/>
      <c r="L30" s="111"/>
      <c r="M30" s="92">
        <v>0</v>
      </c>
      <c r="N30" s="116"/>
      <c r="O30" s="93"/>
      <c r="P30" s="119"/>
    </row>
    <row r="31" spans="1:16" ht="12.75">
      <c r="A31" s="89"/>
      <c r="B31" s="64"/>
      <c r="C31" s="87">
        <f>SUM(E31:P31)</f>
        <v>0</v>
      </c>
      <c r="D31" s="90">
        <f t="shared" si="5"/>
        <v>0</v>
      </c>
      <c r="E31" s="95"/>
      <c r="F31" s="141"/>
      <c r="G31" s="95"/>
      <c r="H31" s="135"/>
      <c r="I31" s="92"/>
      <c r="J31" s="106"/>
      <c r="K31" s="92"/>
      <c r="L31" s="111"/>
      <c r="M31" s="92"/>
      <c r="N31" s="116"/>
      <c r="O31" s="93"/>
      <c r="P31" s="119"/>
    </row>
    <row r="32" spans="1:16" ht="12.75">
      <c r="A32" s="89"/>
      <c r="B32" s="65" t="s">
        <v>40</v>
      </c>
      <c r="C32" s="90">
        <f>SUM(C6+C10+C16+C18+C20+C22+C29)</f>
        <v>15238029</v>
      </c>
      <c r="D32" s="90">
        <f>SUM(D6+D10+D16+D18+D20+D22+D29)</f>
        <v>14949000</v>
      </c>
      <c r="E32" s="104">
        <f>SUM(E6+E10+E17+E20+E22)</f>
        <v>9860400</v>
      </c>
      <c r="F32" s="143">
        <f>SUM(F6+F10+F17+F20+F22)</f>
        <v>9218550</v>
      </c>
      <c r="G32" s="104">
        <f>SUM(G6+G10+G17+G20+G22)</f>
        <v>1073750</v>
      </c>
      <c r="H32" s="137">
        <f>SUM(H6+H10+H17+H20+H22)</f>
        <v>1047800</v>
      </c>
      <c r="I32" s="104">
        <f>SUM(I6+I10+I18+I20+I22)</f>
        <v>302000</v>
      </c>
      <c r="J32" s="109">
        <f>SUM(J6+J10+J18+J20+J22)</f>
        <v>283350</v>
      </c>
      <c r="K32" s="104">
        <f>SUM(K6+K10+K17+K20+K22)</f>
        <v>170000</v>
      </c>
      <c r="L32" s="114">
        <f>SUM(L6+L10+L17+L20+L22)</f>
        <v>135450</v>
      </c>
      <c r="M32" s="98">
        <f>SUM(M10+M16+M22)</f>
        <v>3866879</v>
      </c>
      <c r="N32" s="155">
        <f>SUM(N6+N10+N16+N18+N20+N22+N29)</f>
        <v>4254000</v>
      </c>
      <c r="O32" s="88">
        <f>SUM(O10+O20+O22)</f>
        <v>15000</v>
      </c>
      <c r="P32" s="118">
        <f>SUM(P10+P20+P22)</f>
        <v>9650</v>
      </c>
    </row>
    <row r="33" spans="1:16" ht="12.75">
      <c r="A33" s="144"/>
      <c r="B33" s="145"/>
      <c r="C33" s="146"/>
      <c r="D33" s="146">
        <f>SUM(D32-C32)</f>
        <v>-289029</v>
      </c>
      <c r="E33" s="147"/>
      <c r="F33" s="148">
        <f>SUM(F32-E32)</f>
        <v>-641850</v>
      </c>
      <c r="G33" s="147"/>
      <c r="H33" s="149">
        <f>SUM(H32-G32)</f>
        <v>-25950</v>
      </c>
      <c r="I33" s="147"/>
      <c r="J33" s="150">
        <f>SUM(J32-I32)</f>
        <v>-18650</v>
      </c>
      <c r="K33" s="147"/>
      <c r="L33" s="151">
        <f>SUM(L32-K32)</f>
        <v>-34550</v>
      </c>
      <c r="M33" s="152"/>
      <c r="N33" s="156">
        <f>SUM(N32-M32)</f>
        <v>387121</v>
      </c>
      <c r="O33" s="153"/>
      <c r="P33" s="154">
        <f>SUM(P32-O32)</f>
        <v>-5350</v>
      </c>
    </row>
    <row r="34" spans="1:16" ht="15.75">
      <c r="A34" s="63" t="s">
        <v>44</v>
      </c>
      <c r="B34" s="52" t="s">
        <v>46</v>
      </c>
      <c r="C34" s="53"/>
      <c r="D34" s="53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53"/>
      <c r="P34" s="53"/>
    </row>
    <row r="35" spans="1:16" ht="15.75">
      <c r="A35" s="56"/>
      <c r="B35" s="59" t="s">
        <v>45</v>
      </c>
      <c r="C35" s="62"/>
      <c r="D35" s="62"/>
      <c r="E35" s="72"/>
      <c r="F35" s="72"/>
      <c r="G35" s="72"/>
      <c r="H35" s="72"/>
      <c r="I35" s="71"/>
      <c r="J35" s="71"/>
      <c r="K35" s="71"/>
      <c r="L35" s="71"/>
      <c r="M35" s="71"/>
      <c r="N35" s="71"/>
      <c r="O35" s="60"/>
      <c r="P35" s="60"/>
    </row>
    <row r="36" spans="1:16" ht="15.75">
      <c r="A36" s="3"/>
      <c r="C36" s="60"/>
      <c r="D36" s="60"/>
      <c r="E36" s="73" t="s">
        <v>41</v>
      </c>
      <c r="F36" s="73"/>
      <c r="G36" s="73" t="s">
        <v>63</v>
      </c>
      <c r="H36" s="73"/>
      <c r="I36" s="71"/>
      <c r="J36" s="71"/>
      <c r="K36" s="73"/>
      <c r="L36" s="73"/>
      <c r="M36" s="76" t="s">
        <v>42</v>
      </c>
      <c r="N36" s="76"/>
      <c r="O36" s="61"/>
      <c r="P36" s="61"/>
    </row>
    <row r="37" spans="1:16" ht="15.75">
      <c r="A37" s="3"/>
      <c r="B37" s="3"/>
      <c r="C37" s="57"/>
      <c r="D37" s="57"/>
      <c r="E37" s="74"/>
      <c r="F37" s="74"/>
      <c r="G37" s="74"/>
      <c r="H37" s="74"/>
      <c r="I37" s="69"/>
      <c r="J37" s="69"/>
      <c r="K37" s="69"/>
      <c r="L37" s="69"/>
      <c r="M37" s="69"/>
      <c r="N37" s="69"/>
      <c r="O37" s="60"/>
      <c r="P37" s="60"/>
    </row>
    <row r="38" spans="1:16" ht="15.75">
      <c r="A38" s="58"/>
      <c r="B38" s="56"/>
      <c r="C38" s="52"/>
      <c r="D38" s="52"/>
      <c r="E38" s="74"/>
      <c r="F38" s="74"/>
      <c r="G38" s="74"/>
      <c r="H38" s="74"/>
      <c r="I38" s="69"/>
      <c r="J38" s="69"/>
      <c r="K38" s="69"/>
      <c r="L38" s="282" t="s">
        <v>64</v>
      </c>
      <c r="M38" s="282"/>
      <c r="N38" s="282"/>
      <c r="O38" s="52"/>
      <c r="P38" s="52"/>
    </row>
    <row r="39" spans="1:16" ht="12.75">
      <c r="A39" s="47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47"/>
      <c r="B40" s="6"/>
      <c r="C40" s="3"/>
      <c r="D40" s="3"/>
      <c r="E40" s="3"/>
      <c r="F40" s="3"/>
      <c r="G40" s="3"/>
      <c r="H40" s="3"/>
      <c r="I40" s="3"/>
      <c r="J40" s="3"/>
      <c r="K40" s="3"/>
      <c r="L40" s="272" t="s">
        <v>65</v>
      </c>
      <c r="M40" s="272"/>
      <c r="N40" s="272"/>
      <c r="O40" s="3"/>
      <c r="P40" s="3"/>
    </row>
    <row r="41" spans="1:16" ht="12.75">
      <c r="A41" s="47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47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47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47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7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47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47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47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47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47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47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47"/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47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47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47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47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47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47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47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47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47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47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47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47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47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47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7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47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47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47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47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47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47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47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47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47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47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47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47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47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47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47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47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47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47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47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47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47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47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47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47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47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47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47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47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47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47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47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47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47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47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47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47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47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47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47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47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47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47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47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47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47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47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47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47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47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47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47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47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47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47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47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47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47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47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47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47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47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47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47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47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47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47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47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47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47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47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47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47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47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47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47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47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47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47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47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47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47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47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47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47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47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47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47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47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47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47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47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47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47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47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47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47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47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47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47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47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47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47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47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47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47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47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47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47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47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47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47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47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47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47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47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47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47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47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47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47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47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47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47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47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47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47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47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47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47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47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47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47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47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47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47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47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47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47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47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47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47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47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47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47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47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47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47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47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47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47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47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47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47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47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47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47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47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47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47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47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47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47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47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47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47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47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47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47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47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47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47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47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47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47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47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47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47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47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47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47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47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47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47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47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>
      <c r="A252" s="47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>
      <c r="A253" s="47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>
      <c r="A254" s="47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>
      <c r="A255" s="47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47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47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47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47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47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>
      <c r="A261" s="47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>
      <c r="A262" s="47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>
      <c r="A263" s="47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</sheetData>
  <sheetProtection/>
  <mergeCells count="14">
    <mergeCell ref="L40:N40"/>
    <mergeCell ref="O4:O5"/>
    <mergeCell ref="M4:M5"/>
    <mergeCell ref="E4:H4"/>
    <mergeCell ref="J4:J5"/>
    <mergeCell ref="L4:L5"/>
    <mergeCell ref="L38:N38"/>
    <mergeCell ref="P4:P5"/>
    <mergeCell ref="N4:N5"/>
    <mergeCell ref="I4:I5"/>
    <mergeCell ref="A1:B1"/>
    <mergeCell ref="A2:B2"/>
    <mergeCell ref="K4:K5"/>
    <mergeCell ref="E2:P2"/>
  </mergeCells>
  <printOptions horizontalCentered="1"/>
  <pageMargins left="0" right="0" top="0.03937007874015748" bottom="0" header="0.11811023622047245" footer="0"/>
  <pageSetup firstPageNumber="3" useFirstPageNumber="1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421875" style="0" bestFit="1" customWidth="1"/>
    <col min="2" max="2" width="34.7109375" style="0" customWidth="1"/>
    <col min="3" max="3" width="13.140625" style="234" customWidth="1"/>
    <col min="4" max="4" width="18.140625" style="234" customWidth="1"/>
  </cols>
  <sheetData>
    <row r="1" spans="1:7" ht="15.75">
      <c r="A1" s="283" t="s">
        <v>86</v>
      </c>
      <c r="B1" s="283"/>
      <c r="C1" s="283"/>
      <c r="D1" s="283"/>
      <c r="E1" s="225"/>
      <c r="F1" s="225"/>
      <c r="G1" s="225"/>
    </row>
    <row r="2" spans="1:7" ht="15.75">
      <c r="A2" s="283" t="s">
        <v>87</v>
      </c>
      <c r="B2" s="283"/>
      <c r="C2" s="283"/>
      <c r="D2" s="283"/>
      <c r="E2" s="225"/>
      <c r="F2" s="225"/>
      <c r="G2" s="225"/>
    </row>
    <row r="3" spans="1:7" ht="15.75">
      <c r="A3" s="283" t="s">
        <v>88</v>
      </c>
      <c r="B3" s="283"/>
      <c r="C3" s="283"/>
      <c r="D3" s="283"/>
      <c r="E3" s="225"/>
      <c r="F3" s="225"/>
      <c r="G3" s="225"/>
    </row>
    <row r="4" spans="1:7" ht="15.75">
      <c r="A4" s="224"/>
      <c r="B4" s="224"/>
      <c r="C4" s="232"/>
      <c r="D4" s="232"/>
      <c r="E4" s="225"/>
      <c r="F4" s="225"/>
      <c r="G4" s="225"/>
    </row>
    <row r="5" spans="1:7" ht="15.75">
      <c r="A5" s="225"/>
      <c r="B5" s="225"/>
      <c r="C5" s="233"/>
      <c r="D5" s="233"/>
      <c r="E5" s="225"/>
      <c r="F5" s="225"/>
      <c r="G5" s="225"/>
    </row>
    <row r="6" spans="1:7" ht="15.75">
      <c r="A6" s="249" t="s">
        <v>96</v>
      </c>
      <c r="B6" s="249"/>
      <c r="C6" s="250"/>
      <c r="D6" s="250"/>
      <c r="E6" s="225"/>
      <c r="F6" s="225"/>
      <c r="G6" s="225"/>
    </row>
    <row r="7" spans="1:7" ht="15.75">
      <c r="A7" s="226" t="s">
        <v>78</v>
      </c>
      <c r="B7" s="226" t="s">
        <v>79</v>
      </c>
      <c r="C7" s="228" t="s">
        <v>80</v>
      </c>
      <c r="D7" s="228" t="s">
        <v>81</v>
      </c>
      <c r="E7" s="225"/>
      <c r="F7" s="225"/>
      <c r="G7" s="225"/>
    </row>
    <row r="8" spans="1:7" s="230" customFormat="1" ht="31.5">
      <c r="A8" s="286">
        <v>633</v>
      </c>
      <c r="B8" s="227" t="s">
        <v>89</v>
      </c>
      <c r="C8" s="231">
        <v>35000</v>
      </c>
      <c r="D8" s="231">
        <v>40000</v>
      </c>
      <c r="E8" s="229"/>
      <c r="F8" s="229"/>
      <c r="G8" s="229"/>
    </row>
    <row r="9" spans="1:7" s="230" customFormat="1" ht="38.25" customHeight="1">
      <c r="A9" s="287">
        <v>636</v>
      </c>
      <c r="B9" s="223" t="s">
        <v>90</v>
      </c>
      <c r="C9" s="231">
        <v>9825400</v>
      </c>
      <c r="D9" s="231">
        <v>9209900</v>
      </c>
      <c r="E9" s="229"/>
      <c r="F9" s="229"/>
      <c r="G9" s="229"/>
    </row>
    <row r="10" spans="1:7" s="230" customFormat="1" ht="28.5" customHeight="1">
      <c r="A10" s="287">
        <v>638</v>
      </c>
      <c r="B10" s="227" t="s">
        <v>91</v>
      </c>
      <c r="C10" s="231">
        <v>3816879</v>
      </c>
      <c r="D10" s="231">
        <v>4310000</v>
      </c>
      <c r="E10" s="229"/>
      <c r="F10" s="229"/>
      <c r="G10" s="229"/>
    </row>
    <row r="11" spans="1:7" s="230" customFormat="1" ht="15.75">
      <c r="A11" s="288">
        <v>641</v>
      </c>
      <c r="B11" s="227" t="s">
        <v>82</v>
      </c>
      <c r="C11" s="231">
        <v>3500</v>
      </c>
      <c r="D11" s="231">
        <v>1800</v>
      </c>
      <c r="E11" s="229"/>
      <c r="F11" s="229"/>
      <c r="G11" s="229"/>
    </row>
    <row r="12" spans="1:7" s="230" customFormat="1" ht="15.75">
      <c r="A12" s="289">
        <v>652</v>
      </c>
      <c r="B12" s="227" t="s">
        <v>83</v>
      </c>
      <c r="C12" s="231">
        <v>173200</v>
      </c>
      <c r="D12" s="231">
        <v>210800</v>
      </c>
      <c r="E12" s="229"/>
      <c r="F12" s="229"/>
      <c r="G12" s="229"/>
    </row>
    <row r="13" spans="1:7" s="230" customFormat="1" ht="31.5">
      <c r="A13" s="289">
        <v>661</v>
      </c>
      <c r="B13" s="227" t="s">
        <v>92</v>
      </c>
      <c r="C13" s="231">
        <v>294300</v>
      </c>
      <c r="D13" s="231">
        <v>353000</v>
      </c>
      <c r="E13" s="229"/>
      <c r="F13" s="229"/>
      <c r="G13" s="229"/>
    </row>
    <row r="14" spans="1:7" s="230" customFormat="1" ht="15.75">
      <c r="A14" s="289">
        <v>663</v>
      </c>
      <c r="B14" s="227" t="s">
        <v>84</v>
      </c>
      <c r="C14" s="231">
        <v>15000</v>
      </c>
      <c r="D14" s="231">
        <v>16700</v>
      </c>
      <c r="E14" s="229"/>
      <c r="F14" s="229"/>
      <c r="G14" s="229"/>
    </row>
    <row r="15" spans="1:7" s="230" customFormat="1" ht="31.5">
      <c r="A15" s="289">
        <v>671</v>
      </c>
      <c r="B15" s="227" t="s">
        <v>93</v>
      </c>
      <c r="C15" s="231">
        <v>1023750</v>
      </c>
      <c r="D15" s="231">
        <v>1047000</v>
      </c>
      <c r="E15" s="229"/>
      <c r="F15" s="229"/>
      <c r="G15" s="229"/>
    </row>
    <row r="16" spans="1:7" s="230" customFormat="1" ht="31.5">
      <c r="A16" s="289">
        <v>722</v>
      </c>
      <c r="B16" s="227" t="s">
        <v>94</v>
      </c>
      <c r="C16" s="231">
        <v>1000</v>
      </c>
      <c r="D16" s="231">
        <v>22000</v>
      </c>
      <c r="E16" s="229"/>
      <c r="F16" s="229"/>
      <c r="G16" s="229"/>
    </row>
    <row r="17" spans="1:7" s="230" customFormat="1" ht="15.75">
      <c r="A17" s="290">
        <v>922</v>
      </c>
      <c r="B17" s="227" t="s">
        <v>95</v>
      </c>
      <c r="C17" s="231">
        <v>316785</v>
      </c>
      <c r="D17" s="231">
        <v>0</v>
      </c>
      <c r="E17" s="229"/>
      <c r="F17" s="229"/>
      <c r="G17" s="229"/>
    </row>
    <row r="18" spans="1:7" s="230" customFormat="1" ht="15.75">
      <c r="A18" s="227"/>
      <c r="B18" s="227" t="s">
        <v>85</v>
      </c>
      <c r="C18" s="231">
        <f>SUM(C8:C17)</f>
        <v>15504814</v>
      </c>
      <c r="D18" s="231">
        <f>SUM(D8:D17)</f>
        <v>15211200</v>
      </c>
      <c r="E18" s="229"/>
      <c r="F18" s="229"/>
      <c r="G18" s="229"/>
    </row>
    <row r="19" ht="15.75">
      <c r="G19" s="225"/>
    </row>
    <row r="20" spans="1:7" ht="15.75">
      <c r="A20" s="285" t="s">
        <v>97</v>
      </c>
      <c r="B20" s="285"/>
      <c r="C20" s="285"/>
      <c r="D20" s="285"/>
      <c r="G20" s="225"/>
    </row>
    <row r="21" spans="1:18" s="230" customFormat="1" ht="44.25" customHeight="1">
      <c r="A21" s="246" t="s">
        <v>21</v>
      </c>
      <c r="B21" s="247" t="s">
        <v>22</v>
      </c>
      <c r="C21" s="248" t="s">
        <v>50</v>
      </c>
      <c r="D21" s="248" t="s">
        <v>81</v>
      </c>
      <c r="E21" s="229"/>
      <c r="L21" s="284"/>
      <c r="M21" s="284"/>
      <c r="N21" s="284"/>
      <c r="O21" s="284"/>
      <c r="P21" s="284"/>
      <c r="Q21" s="284"/>
      <c r="R21" s="284"/>
    </row>
    <row r="22" spans="1:18" s="230" customFormat="1" ht="15.75">
      <c r="A22" s="243">
        <v>311</v>
      </c>
      <c r="B22" s="244" t="s">
        <v>26</v>
      </c>
      <c r="C22" s="252">
        <v>8234500</v>
      </c>
      <c r="D22" s="252">
        <v>7712550</v>
      </c>
      <c r="L22" s="284"/>
      <c r="M22" s="284"/>
      <c r="N22" s="284"/>
      <c r="O22" s="284"/>
      <c r="P22" s="284"/>
      <c r="Q22" s="284"/>
      <c r="R22" s="284"/>
    </row>
    <row r="23" spans="1:18" s="230" customFormat="1" ht="15.75">
      <c r="A23" s="243">
        <v>312</v>
      </c>
      <c r="B23" s="244" t="s">
        <v>12</v>
      </c>
      <c r="C23" s="252">
        <v>112300</v>
      </c>
      <c r="D23" s="252">
        <v>275550</v>
      </c>
      <c r="L23" s="284"/>
      <c r="M23" s="284"/>
      <c r="N23" s="284"/>
      <c r="O23" s="284"/>
      <c r="P23" s="284"/>
      <c r="Q23" s="284"/>
      <c r="R23" s="284"/>
    </row>
    <row r="24" spans="1:18" s="230" customFormat="1" ht="15.75">
      <c r="A24" s="243">
        <v>313</v>
      </c>
      <c r="B24" s="245" t="s">
        <v>13</v>
      </c>
      <c r="C24" s="252">
        <v>1425839</v>
      </c>
      <c r="D24" s="252">
        <v>1291950</v>
      </c>
      <c r="L24" s="284"/>
      <c r="M24" s="284"/>
      <c r="N24" s="284"/>
      <c r="O24" s="284"/>
      <c r="P24" s="284"/>
      <c r="Q24" s="284"/>
      <c r="R24" s="284"/>
    </row>
    <row r="25" spans="1:4" s="230" customFormat="1" ht="15.75">
      <c r="A25" s="243">
        <v>321</v>
      </c>
      <c r="B25" s="244" t="s">
        <v>15</v>
      </c>
      <c r="C25" s="252">
        <v>1835073</v>
      </c>
      <c r="D25" s="252">
        <v>1251200</v>
      </c>
    </row>
    <row r="26" spans="1:4" s="230" customFormat="1" ht="15.75">
      <c r="A26" s="243">
        <v>322</v>
      </c>
      <c r="B26" s="245" t="s">
        <v>27</v>
      </c>
      <c r="C26" s="252">
        <v>980562</v>
      </c>
      <c r="D26" s="252">
        <v>837950</v>
      </c>
    </row>
    <row r="27" spans="1:4" s="230" customFormat="1" ht="15.75">
      <c r="A27" s="243">
        <v>323</v>
      </c>
      <c r="B27" s="244" t="s">
        <v>16</v>
      </c>
      <c r="C27" s="252">
        <v>1036529</v>
      </c>
      <c r="D27" s="252">
        <v>875820</v>
      </c>
    </row>
    <row r="28" spans="1:4" s="230" customFormat="1" ht="15.75">
      <c r="A28" s="243">
        <v>324</v>
      </c>
      <c r="B28" s="244" t="s">
        <v>28</v>
      </c>
      <c r="C28" s="252">
        <v>1012359</v>
      </c>
      <c r="D28" s="252">
        <v>1541950</v>
      </c>
    </row>
    <row r="29" spans="1:4" s="230" customFormat="1" ht="15.75">
      <c r="A29" s="243">
        <v>329</v>
      </c>
      <c r="B29" s="244" t="s">
        <v>29</v>
      </c>
      <c r="C29" s="252">
        <v>249561</v>
      </c>
      <c r="D29" s="252">
        <v>312500</v>
      </c>
    </row>
    <row r="30" spans="1:4" s="230" customFormat="1" ht="15.75">
      <c r="A30" s="243">
        <v>343</v>
      </c>
      <c r="B30" s="244" t="s">
        <v>17</v>
      </c>
      <c r="C30" s="252">
        <v>14300</v>
      </c>
      <c r="D30" s="252">
        <v>9950</v>
      </c>
    </row>
    <row r="31" spans="1:4" s="230" customFormat="1" ht="31.5">
      <c r="A31" s="243">
        <v>366</v>
      </c>
      <c r="B31" s="244" t="s">
        <v>61</v>
      </c>
      <c r="C31" s="252">
        <v>0</v>
      </c>
      <c r="D31" s="252">
        <v>401400</v>
      </c>
    </row>
    <row r="32" spans="1:4" s="230" customFormat="1" ht="15.75">
      <c r="A32" s="243">
        <v>381</v>
      </c>
      <c r="B32" s="244" t="s">
        <v>32</v>
      </c>
      <c r="C32" s="252">
        <v>5000</v>
      </c>
      <c r="D32" s="252">
        <v>3800</v>
      </c>
    </row>
    <row r="33" spans="1:4" s="230" customFormat="1" ht="15.75">
      <c r="A33" s="243">
        <v>422</v>
      </c>
      <c r="B33" s="244" t="s">
        <v>18</v>
      </c>
      <c r="C33" s="252">
        <v>320006</v>
      </c>
      <c r="D33" s="252">
        <v>388000</v>
      </c>
    </row>
    <row r="34" spans="1:4" s="230" customFormat="1" ht="15.75">
      <c r="A34" s="243">
        <v>423</v>
      </c>
      <c r="B34" s="244" t="s">
        <v>36</v>
      </c>
      <c r="C34" s="252">
        <v>0</v>
      </c>
      <c r="D34" s="252">
        <v>28900</v>
      </c>
    </row>
    <row r="35" spans="1:4" s="230" customFormat="1" ht="15.75">
      <c r="A35" s="243">
        <v>424</v>
      </c>
      <c r="B35" s="244" t="s">
        <v>37</v>
      </c>
      <c r="C35" s="252">
        <v>10000</v>
      </c>
      <c r="D35" s="252">
        <v>11030</v>
      </c>
    </row>
    <row r="36" spans="1:4" s="230" customFormat="1" ht="15.75">
      <c r="A36" s="243">
        <v>425</v>
      </c>
      <c r="B36" s="244" t="s">
        <v>38</v>
      </c>
      <c r="C36" s="252">
        <v>2000</v>
      </c>
      <c r="D36" s="252">
        <v>6450</v>
      </c>
    </row>
    <row r="37" spans="1:4" s="230" customFormat="1" ht="15.75">
      <c r="A37" s="243"/>
      <c r="B37" s="244" t="s">
        <v>98</v>
      </c>
      <c r="C37" s="252">
        <f>SUM(C22:C36)</f>
        <v>15238029</v>
      </c>
      <c r="D37" s="252">
        <f>SUM(D22:D36)</f>
        <v>14949000</v>
      </c>
    </row>
  </sheetData>
  <sheetProtection/>
  <mergeCells count="5">
    <mergeCell ref="A1:D1"/>
    <mergeCell ref="A2:D2"/>
    <mergeCell ref="A3:D3"/>
    <mergeCell ref="L21:R24"/>
    <mergeCell ref="A20:D20"/>
  </mergeCells>
  <printOptions/>
  <pageMargins left="0.5905511811023623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Jadra</cp:lastModifiedBy>
  <cp:lastPrinted>2016-12-22T10:45:11Z</cp:lastPrinted>
  <dcterms:created xsi:type="dcterms:W3CDTF">2013-09-11T11:00:21Z</dcterms:created>
  <dcterms:modified xsi:type="dcterms:W3CDTF">2016-12-22T10:47:13Z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