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DIO'!$A$1:$H$22</definedName>
    <definedName name="_xlnm.Print_Area" localSheetId="1">'PLAN PRIHODA'!$A$1:$H$64</definedName>
  </definedNames>
  <calcPr fullCalcOnLoad="1"/>
</workbook>
</file>

<file path=xl/sharedStrings.xml><?xml version="1.0" encoding="utf-8"?>
<sst xmlns="http://schemas.openxmlformats.org/spreadsheetml/2006/main" count="256" uniqueCount="144">
  <si>
    <t>PRIHODI POSLOVANJA</t>
  </si>
  <si>
    <t>RASHODI 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</si>
  <si>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</si>
  <si>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</si>
  <si>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</si>
  <si>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</si>
  <si>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</si>
  <si>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</si>
  <si>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</si>
  <si>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</si>
  <si>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</si>
  <si>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</si>
  <si>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</si>
  <si>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</si>
  <si>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</si>
  <si>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</si>
  <si>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</si>
  <si>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</si>
  <si>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</si>
  <si>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Materijalni rashodi</t>
  </si>
  <si>
    <t>Naknade troškova zaposlenima</t>
  </si>
  <si>
    <t>Rashodi za usluge</t>
  </si>
  <si>
    <t>Ostali financijski rashodi</t>
  </si>
  <si>
    <t>Postrojenja i oprema</t>
  </si>
  <si>
    <t>OPĆI DIO</t>
  </si>
  <si>
    <t>PRIHODI UKUPNO</t>
  </si>
  <si>
    <t>RASHODI UKUPNO</t>
  </si>
  <si>
    <t>Tabela 2.</t>
  </si>
  <si>
    <t>PLAN: RASHODI I IZDACI</t>
  </si>
  <si>
    <t>Račun rashoda/izdataka</t>
  </si>
  <si>
    <t>Naziv računa</t>
  </si>
  <si>
    <t>Plaće</t>
  </si>
  <si>
    <t xml:space="preserve">Plaće </t>
  </si>
  <si>
    <t xml:space="preserve">Rashodi za materijal i energiju </t>
  </si>
  <si>
    <t>Naknada trošk.os.izvan rad.odn.</t>
  </si>
  <si>
    <t>Ostali nespom. rashodi posl.</t>
  </si>
  <si>
    <t>Financijski rashodi</t>
  </si>
  <si>
    <t>Naknade građanima i kućanstvima</t>
  </si>
  <si>
    <t>Ostali rashodi</t>
  </si>
  <si>
    <t>Tekuće donacije</t>
  </si>
  <si>
    <t>Rashodi za nabavu proizvdedene dugotrajne imovine</t>
  </si>
  <si>
    <t>Građevinski objekti</t>
  </si>
  <si>
    <t>Investicije na građ.objektima</t>
  </si>
  <si>
    <t>Knjige, umjetnička djela</t>
  </si>
  <si>
    <t>Višegodišnji nasadi i osnovno st</t>
  </si>
  <si>
    <t>UKUPNO AKTIVNOST</t>
  </si>
  <si>
    <t>Datum:</t>
  </si>
  <si>
    <t>M.P.</t>
  </si>
  <si>
    <t>Izradili:</t>
  </si>
  <si>
    <t>Jadranka Svenšek, mag.oec.</t>
  </si>
  <si>
    <t>Renato Vinko, mag.ing.</t>
  </si>
  <si>
    <t>Opći prihodi i primici-županijski proračun</t>
  </si>
  <si>
    <t>Tabela 3</t>
  </si>
  <si>
    <t>Ostale naknade građanima i kućan.</t>
  </si>
  <si>
    <t>Prihodi od nefinancijske imovine i nadoknade šteta s osnova osiguranja/višak prihoda preth.godine</t>
  </si>
  <si>
    <t>922 višak prihoda</t>
  </si>
  <si>
    <t>2018.</t>
  </si>
  <si>
    <t>Ukupno prihodi i primici za 2018.</t>
  </si>
  <si>
    <t>Plaća za redovni rad</t>
  </si>
  <si>
    <t>Plaća za prekovremeni rad</t>
  </si>
  <si>
    <t>Plaća za posebne uvjete</t>
  </si>
  <si>
    <t>Doprinos za obvezno zdr.osig.</t>
  </si>
  <si>
    <t>Poseban dopr.za nezapošlj.inv.</t>
  </si>
  <si>
    <t>Službena putovanja</t>
  </si>
  <si>
    <t>Naknade za prijevoz</t>
  </si>
  <si>
    <t>Stručno usavršavanje zaposč-</t>
  </si>
  <si>
    <t>Ostale naknade trošk.zaposl.</t>
  </si>
  <si>
    <t>Uredski materijal i ostal.mat.</t>
  </si>
  <si>
    <t>Matrijal i sirovine</t>
  </si>
  <si>
    <t>Energija</t>
  </si>
  <si>
    <t>Mat. I dijel.za tekuće i inv.održ.</t>
  </si>
  <si>
    <t>Sitni inventar</t>
  </si>
  <si>
    <t>Službena, radna i zašt.odjeća</t>
  </si>
  <si>
    <t>Usluge telefona, pošte i prijev.</t>
  </si>
  <si>
    <t>Usluge tek.i inv.održav.</t>
  </si>
  <si>
    <t>Usluge promidžbe i inf.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</si>
  <si>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</si>
  <si>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</si>
  <si>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</si>
  <si>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</si>
  <si>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</si>
  <si>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</si>
  <si>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</si>
  <si>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</si>
  <si>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</si>
  <si>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</si>
  <si>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pl.promet</t>
  </si>
  <si>
    <t>Zatezne kamate</t>
  </si>
  <si>
    <t>Tekuće donacije u naravi</t>
  </si>
  <si>
    <t>Uredska oprema i namještaj</t>
  </si>
  <si>
    <t>Instrumenti, uređaji, strojevi</t>
  </si>
  <si>
    <t>Uređaji, strojevi i oprema</t>
  </si>
  <si>
    <t xml:space="preserve">Knjige </t>
  </si>
  <si>
    <t>6614 i 6615</t>
  </si>
  <si>
    <t>Otplata zajmova (leasing)</t>
  </si>
  <si>
    <t>2019.</t>
  </si>
  <si>
    <t>Ukupno prihodi i primici za 2019.</t>
  </si>
  <si>
    <t xml:space="preserve">  </t>
  </si>
  <si>
    <t>Prijedlog plana 
za 2018.</t>
  </si>
  <si>
    <t>Projekcija plana
za 2019.</t>
  </si>
  <si>
    <t>Projekcija plana 
za 2020.</t>
  </si>
  <si>
    <t>PRIHODI OD PRODAJE NEFINANCIJSKE IMOVINE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</si>
  <si>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</si>
  <si>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</si>
  <si>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</si>
  <si>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</si>
  <si>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</si>
  <si>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2019.</t>
  </si>
  <si>
    <t>projektcija plana za 2020.</t>
  </si>
  <si>
    <t>2020.</t>
  </si>
  <si>
    <t>Prijedlog  Plana 2018.</t>
  </si>
  <si>
    <t xml:space="preserve">A101001 </t>
  </si>
  <si>
    <t>Redovni program srednjoškolsko obrazovanje</t>
  </si>
  <si>
    <t>RAZDJEL:001 GOSPODARSKA ŠKOLA ČAKOVEC</t>
  </si>
  <si>
    <t>GLAVA:  GOSPODARSKA ŠKOLA ČAKOVEC</t>
  </si>
  <si>
    <t>PROGRAM</t>
  </si>
  <si>
    <t>1010 srednoškolsko obrazovanje</t>
  </si>
  <si>
    <t>Funk. Klasifikacija; Srednjoškolsko obrazovanje</t>
  </si>
  <si>
    <t xml:space="preserve">A101002 </t>
  </si>
  <si>
    <t>Program Škola jednakih mogućnosti</t>
  </si>
  <si>
    <t xml:space="preserve">A101003 </t>
  </si>
  <si>
    <t>Program Školshe sheme za voće</t>
  </si>
  <si>
    <t>Program natjecanja i smotre</t>
  </si>
  <si>
    <t>Prijevozna sredstva (prikolica)</t>
  </si>
  <si>
    <t>SVEUKUPNO</t>
  </si>
  <si>
    <t>Prihodi od nefinancijske imovine i nadoknade štete s osnova osiguranja</t>
  </si>
  <si>
    <t xml:space="preserve">A101004 </t>
  </si>
  <si>
    <t xml:space="preserve">A101005 </t>
  </si>
  <si>
    <t>Program PROJEKTI EU</t>
  </si>
  <si>
    <t>922  VIŠAK  PRIHODA</t>
  </si>
  <si>
    <t>Prihodi od nefinancijske imovine i nadoknade šteta s osnova osiguranja</t>
  </si>
  <si>
    <t>Opći prihodi i primici-</t>
  </si>
  <si>
    <t>Ukupno raspoloživo za 2018.g. (prihodi + višak)</t>
  </si>
  <si>
    <t>ukupno raspoloživo za 2019.g. (prihodi + višak)</t>
  </si>
  <si>
    <t>ukupno raspoloživo za 2020.g. (prihodi + višak)</t>
  </si>
  <si>
    <t>Predsjednik Školskog odbora:</t>
  </si>
  <si>
    <t>Elvis Novak, dipl.ing.</t>
  </si>
  <si>
    <t>Klasa:</t>
  </si>
  <si>
    <t>402-01/17-01/53</t>
  </si>
  <si>
    <t>Urbroj:</t>
  </si>
  <si>
    <t>2109-60-03-17-2</t>
  </si>
  <si>
    <t>FINANCIJSKI PLAN (proračunski korisnik) ZA 2018. I                                                                                                                                                PROJEKCIJA PLANA ZA  2019. I 2020. GODINU</t>
  </si>
  <si>
    <t>PLAN PRIHODA I PRIMITAKA</t>
  </si>
  <si>
    <t>PLAN RASHODA I IZDATAKA ZA 2018.G. I PROJEKCIJA 2019. I 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</si>
</sst>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kn&quot;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3" xfId="0" applyFont="1" applyBorder="1" applyAlignment="1" quotePrefix="1">
      <alignment horizontal="left" vertical="center" wrapText="1"/>
    </xf>
    <xf numFmtId="0" fontId="29" fillId="0" borderId="23" xfId="0" applyFont="1" applyBorder="1" applyAlignment="1" quotePrefix="1">
      <alignment horizontal="center" vertical="center" wrapText="1"/>
    </xf>
    <xf numFmtId="0" fontId="26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4" xfId="0" applyFont="1" applyBorder="1" applyAlignment="1" quotePrefix="1">
      <alignment horizontal="left" wrapText="1"/>
    </xf>
    <xf numFmtId="0" fontId="33" fillId="0" borderId="23" xfId="0" applyFont="1" applyBorder="1" applyAlignment="1" quotePrefix="1">
      <alignment horizontal="left" wrapText="1"/>
    </xf>
    <xf numFmtId="0" fontId="33" fillId="0" borderId="23" xfId="0" applyFont="1" applyBorder="1" applyAlignment="1" quotePrefix="1">
      <alignment horizontal="center" wrapText="1"/>
    </xf>
    <xf numFmtId="0" fontId="33" fillId="0" borderId="23" xfId="0" applyNumberFormat="1" applyFont="1" applyFill="1" applyBorder="1" applyAlignment="1" applyProtection="1" quotePrefix="1">
      <alignment horizontal="left"/>
      <protection/>
    </xf>
    <xf numFmtId="0" fontId="26" fillId="0" borderId="25" xfId="0" applyNumberFormat="1" applyFont="1" applyFill="1" applyBorder="1" applyAlignment="1" applyProtection="1">
      <alignment horizont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Font="1" applyBorder="1" applyAlignment="1">
      <alignment horizontal="center" vertical="center" wrapText="1"/>
    </xf>
    <xf numFmtId="3" fontId="33" fillId="0" borderId="25" xfId="0" applyNumberFormat="1" applyFont="1" applyBorder="1" applyAlignment="1">
      <alignment horizontal="right"/>
    </xf>
    <xf numFmtId="3" fontId="33" fillId="0" borderId="25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right" vertical="center" wrapText="1"/>
      <protection/>
    </xf>
    <xf numFmtId="3" fontId="39" fillId="0" borderId="0" xfId="89" applyNumberFormat="1" applyFont="1" applyBorder="1">
      <alignment/>
      <protection/>
    </xf>
    <xf numFmtId="3" fontId="40" fillId="0" borderId="25" xfId="89" applyNumberFormat="1" applyFont="1" applyBorder="1">
      <alignment/>
      <protection/>
    </xf>
    <xf numFmtId="3" fontId="40" fillId="0" borderId="0" xfId="89" applyNumberFormat="1" applyFont="1" applyBorder="1">
      <alignment/>
      <protection/>
    </xf>
    <xf numFmtId="0" fontId="40" fillId="0" borderId="29" xfId="89" applyNumberFormat="1" applyFont="1" applyBorder="1" applyAlignment="1">
      <alignment horizontal="center"/>
      <protection/>
    </xf>
    <xf numFmtId="0" fontId="40" fillId="0" borderId="25" xfId="89" applyNumberFormat="1" applyFont="1" applyFill="1" applyBorder="1" applyAlignment="1">
      <alignment horizontal="center" vertical="center"/>
      <protection/>
    </xf>
    <xf numFmtId="3" fontId="40" fillId="0" borderId="25" xfId="89" applyNumberFormat="1" applyFont="1" applyFill="1" applyBorder="1" applyAlignment="1" quotePrefix="1">
      <alignment horizontal="center" vertical="center" wrapText="1"/>
      <protection/>
    </xf>
    <xf numFmtId="0" fontId="40" fillId="0" borderId="25" xfId="89" applyNumberFormat="1" applyFont="1" applyFill="1" applyBorder="1" applyAlignment="1" quotePrefix="1">
      <alignment horizontal="center" vertical="center" wrapText="1"/>
      <protection/>
    </xf>
    <xf numFmtId="0" fontId="40" fillId="0" borderId="25" xfId="89" applyNumberFormat="1" applyFont="1" applyFill="1" applyBorder="1" applyAlignment="1">
      <alignment horizontal="center" vertical="center" wrapText="1"/>
      <protection/>
    </xf>
    <xf numFmtId="0" fontId="40" fillId="0" borderId="25" xfId="89" applyNumberFormat="1" applyFont="1" applyBorder="1" applyAlignment="1">
      <alignment horizontal="center"/>
      <protection/>
    </xf>
    <xf numFmtId="0" fontId="39" fillId="0" borderId="25" xfId="89" applyNumberFormat="1" applyFont="1" applyBorder="1" applyAlignment="1">
      <alignment horizontal="center"/>
      <protection/>
    </xf>
    <xf numFmtId="0" fontId="39" fillId="0" borderId="25" xfId="89" applyNumberFormat="1" applyFont="1" applyBorder="1">
      <alignment/>
      <protection/>
    </xf>
    <xf numFmtId="0" fontId="40" fillId="0" borderId="25" xfId="89" applyNumberFormat="1" applyFont="1" applyBorder="1" applyAlignment="1">
      <alignment horizontal="left"/>
      <protection/>
    </xf>
    <xf numFmtId="0" fontId="40" fillId="0" borderId="25" xfId="89" applyNumberFormat="1" applyFont="1" applyBorder="1">
      <alignment/>
      <protection/>
    </xf>
    <xf numFmtId="0" fontId="39" fillId="0" borderId="0" xfId="89" applyNumberFormat="1" applyFont="1" applyBorder="1">
      <alignment/>
      <protection/>
    </xf>
    <xf numFmtId="3" fontId="39" fillId="0" borderId="0" xfId="89" applyNumberFormat="1" applyFont="1" applyBorder="1" applyAlignment="1">
      <alignment wrapText="1"/>
      <protection/>
    </xf>
    <xf numFmtId="0" fontId="39" fillId="0" borderId="0" xfId="89" applyNumberFormat="1" applyFont="1" applyBorder="1" applyAlignment="1">
      <alignment horizontal="center"/>
      <protection/>
    </xf>
    <xf numFmtId="0" fontId="39" fillId="0" borderId="0" xfId="87" applyNumberFormat="1" applyFont="1" applyBorder="1">
      <alignment/>
      <protection/>
    </xf>
    <xf numFmtId="3" fontId="39" fillId="0" borderId="0" xfId="87" applyNumberFormat="1" applyFont="1" applyBorder="1">
      <alignment/>
      <protection/>
    </xf>
    <xf numFmtId="0" fontId="22" fillId="0" borderId="0" xfId="87" applyFont="1" applyAlignment="1">
      <alignment/>
      <protection/>
    </xf>
    <xf numFmtId="0" fontId="40" fillId="0" borderId="0" xfId="87" applyNumberFormat="1" applyFont="1" applyBorder="1" applyAlignment="1">
      <alignment horizontal="center"/>
      <protection/>
    </xf>
    <xf numFmtId="0" fontId="42" fillId="0" borderId="25" xfId="89" applyNumberFormat="1" applyFont="1" applyBorder="1">
      <alignment/>
      <protection/>
    </xf>
    <xf numFmtId="0" fontId="41" fillId="0" borderId="25" xfId="89" applyNumberFormat="1" applyFont="1" applyBorder="1">
      <alignment/>
      <protection/>
    </xf>
    <xf numFmtId="0" fontId="41" fillId="0" borderId="25" xfId="89" applyNumberFormat="1" applyFont="1" applyBorder="1" applyAlignment="1">
      <alignment wrapText="1"/>
      <protection/>
    </xf>
    <xf numFmtId="3" fontId="40" fillId="0" borderId="24" xfId="89" applyNumberFormat="1" applyFont="1" applyFill="1" applyBorder="1" applyAlignment="1">
      <alignment wrapText="1"/>
      <protection/>
    </xf>
    <xf numFmtId="3" fontId="40" fillId="0" borderId="25" xfId="89" applyNumberFormat="1" applyFont="1" applyBorder="1">
      <alignment/>
      <protection/>
    </xf>
    <xf numFmtId="0" fontId="40" fillId="0" borderId="25" xfId="89" applyNumberFormat="1" applyFont="1" applyBorder="1" applyAlignment="1">
      <alignment horizontal="center"/>
      <protection/>
    </xf>
    <xf numFmtId="0" fontId="40" fillId="0" borderId="25" xfId="89" applyNumberFormat="1" applyFont="1" applyBorder="1">
      <alignment/>
      <protection/>
    </xf>
    <xf numFmtId="1" fontId="22" fillId="49" borderId="30" xfId="0" applyNumberFormat="1" applyFont="1" applyFill="1" applyBorder="1" applyAlignment="1">
      <alignment horizontal="right" vertical="top" wrapText="1"/>
    </xf>
    <xf numFmtId="0" fontId="22" fillId="0" borderId="31" xfId="0" applyFont="1" applyBorder="1" applyAlignment="1">
      <alignment vertical="center" wrapText="1"/>
    </xf>
    <xf numFmtId="1" fontId="22" fillId="49" borderId="32" xfId="0" applyNumberFormat="1" applyFont="1" applyFill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1" fontId="21" fillId="0" borderId="35" xfId="0" applyNumberFormat="1" applyFont="1" applyBorder="1" applyAlignment="1">
      <alignment horizontal="left" wrapText="1"/>
    </xf>
    <xf numFmtId="1" fontId="21" fillId="49" borderId="35" xfId="0" applyNumberFormat="1" applyFont="1" applyFill="1" applyBorder="1" applyAlignment="1">
      <alignment horizontal="left" wrapText="1"/>
    </xf>
    <xf numFmtId="1" fontId="21" fillId="49" borderId="36" xfId="0" applyNumberFormat="1" applyFont="1" applyFill="1" applyBorder="1" applyAlignment="1">
      <alignment horizontal="left" wrapText="1"/>
    </xf>
    <xf numFmtId="3" fontId="21" fillId="0" borderId="34" xfId="0" applyNumberFormat="1" applyFont="1" applyBorder="1" applyAlignment="1">
      <alignment horizontal="right" wrapText="1"/>
    </xf>
    <xf numFmtId="1" fontId="21" fillId="49" borderId="37" xfId="0" applyNumberFormat="1" applyFont="1" applyFill="1" applyBorder="1" applyAlignment="1">
      <alignment horizontal="left" wrapText="1"/>
    </xf>
    <xf numFmtId="1" fontId="21" fillId="49" borderId="38" xfId="0" applyNumberFormat="1" applyFont="1" applyFill="1" applyBorder="1" applyAlignment="1">
      <alignment horizontal="left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horizontal="left" wrapText="1"/>
    </xf>
    <xf numFmtId="3" fontId="40" fillId="50" borderId="25" xfId="89" applyNumberFormat="1" applyFont="1" applyFill="1" applyBorder="1">
      <alignment/>
      <protection/>
    </xf>
    <xf numFmtId="3" fontId="39" fillId="50" borderId="25" xfId="89" applyNumberFormat="1" applyFont="1" applyFill="1" applyBorder="1">
      <alignment/>
      <protection/>
    </xf>
    <xf numFmtId="3" fontId="40" fillId="50" borderId="25" xfId="89" applyNumberFormat="1" applyFont="1" applyFill="1" applyBorder="1">
      <alignment/>
      <protection/>
    </xf>
    <xf numFmtId="1" fontId="21" fillId="49" borderId="41" xfId="0" applyNumberFormat="1" applyFont="1" applyFill="1" applyBorder="1" applyAlignment="1">
      <alignment horizontal="left" wrapText="1"/>
    </xf>
    <xf numFmtId="1" fontId="21" fillId="49" borderId="42" xfId="0" applyNumberFormat="1" applyFont="1" applyFill="1" applyBorder="1" applyAlignment="1">
      <alignment horizontal="left" wrapText="1"/>
    </xf>
    <xf numFmtId="1" fontId="46" fillId="0" borderId="35" xfId="0" applyNumberFormat="1" applyFont="1" applyBorder="1" applyAlignment="1">
      <alignment horizontal="right" wrapText="1"/>
    </xf>
    <xf numFmtId="3" fontId="22" fillId="0" borderId="43" xfId="0" applyNumberFormat="1" applyFont="1" applyBorder="1" applyAlignment="1">
      <alignment vertical="center" wrapText="1"/>
    </xf>
    <xf numFmtId="3" fontId="21" fillId="0" borderId="43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3" fontId="22" fillId="0" borderId="44" xfId="0" applyNumberFormat="1" applyFont="1" applyBorder="1" applyAlignment="1">
      <alignment vertical="center" wrapText="1"/>
    </xf>
    <xf numFmtId="3" fontId="21" fillId="0" borderId="44" xfId="0" applyNumberFormat="1" applyFont="1" applyBorder="1" applyAlignment="1">
      <alignment vertical="center" wrapText="1"/>
    </xf>
    <xf numFmtId="3" fontId="22" fillId="0" borderId="41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2" fillId="0" borderId="35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1" fontId="47" fillId="0" borderId="45" xfId="0" applyNumberFormat="1" applyFont="1" applyBorder="1" applyAlignment="1">
      <alignment horizontal="left" wrapText="1"/>
    </xf>
    <xf numFmtId="3" fontId="22" fillId="0" borderId="46" xfId="0" applyNumberFormat="1" applyFont="1" applyBorder="1" applyAlignment="1">
      <alignment vertical="center" wrapText="1"/>
    </xf>
    <xf numFmtId="0" fontId="39" fillId="0" borderId="25" xfId="89" applyNumberFormat="1" applyFont="1" applyBorder="1" applyAlignment="1">
      <alignment horizontal="center"/>
      <protection/>
    </xf>
    <xf numFmtId="3" fontId="39" fillId="0" borderId="25" xfId="89" applyNumberFormat="1" applyFont="1" applyBorder="1">
      <alignment/>
      <protection/>
    </xf>
    <xf numFmtId="3" fontId="39" fillId="50" borderId="25" xfId="89" applyNumberFormat="1" applyFont="1" applyFill="1" applyBorder="1">
      <alignment/>
      <protection/>
    </xf>
    <xf numFmtId="0" fontId="39" fillId="0" borderId="25" xfId="89" applyNumberFormat="1" applyFont="1" applyBorder="1" applyAlignment="1">
      <alignment horizontal="left"/>
      <protection/>
    </xf>
    <xf numFmtId="0" fontId="39" fillId="0" borderId="25" xfId="89" applyNumberFormat="1" applyFont="1" applyBorder="1">
      <alignment/>
      <protection/>
    </xf>
    <xf numFmtId="0" fontId="40" fillId="0" borderId="25" xfId="89" applyNumberFormat="1" applyFont="1" applyBorder="1" applyAlignment="1">
      <alignment horizontal="left"/>
      <protection/>
    </xf>
    <xf numFmtId="3" fontId="39" fillId="50" borderId="24" xfId="89" applyNumberFormat="1" applyFont="1" applyFill="1" applyBorder="1" applyAlignment="1">
      <alignment wrapText="1"/>
      <protection/>
    </xf>
    <xf numFmtId="0" fontId="41" fillId="0" borderId="25" xfId="89" applyNumberFormat="1" applyFont="1" applyBorder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3" fontId="33" fillId="7" borderId="2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0" fontId="36" fillId="7" borderId="24" xfId="0" applyFont="1" applyFill="1" applyBorder="1" applyAlignment="1">
      <alignment horizontal="left"/>
    </xf>
    <xf numFmtId="0" fontId="21" fillId="7" borderId="23" xfId="0" applyNumberFormat="1" applyFont="1" applyFill="1" applyBorder="1" applyAlignment="1" applyProtection="1">
      <alignment/>
      <protection/>
    </xf>
    <xf numFmtId="3" fontId="33" fillId="7" borderId="25" xfId="0" applyNumberFormat="1" applyFont="1" applyFill="1" applyBorder="1" applyAlignment="1" applyProtection="1">
      <alignment horizontal="right" wrapText="1"/>
      <protection/>
    </xf>
    <xf numFmtId="3" fontId="33" fillId="51" borderId="24" xfId="0" applyNumberFormat="1" applyFont="1" applyFill="1" applyBorder="1" applyAlignment="1" quotePrefix="1">
      <alignment horizontal="right"/>
    </xf>
    <xf numFmtId="3" fontId="33" fillId="51" borderId="25" xfId="0" applyNumberFormat="1" applyFont="1" applyFill="1" applyBorder="1" applyAlignment="1" applyProtection="1">
      <alignment horizontal="right" wrapText="1"/>
      <protection/>
    </xf>
    <xf numFmtId="3" fontId="33" fillId="7" borderId="24" xfId="0" applyNumberFormat="1" applyFont="1" applyFill="1" applyBorder="1" applyAlignment="1" quotePrefix="1">
      <alignment horizontal="right"/>
    </xf>
    <xf numFmtId="0" fontId="41" fillId="50" borderId="0" xfId="87" applyNumberFormat="1" applyFont="1" applyFill="1" applyBorder="1" applyAlignment="1">
      <alignment horizontal="left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40" fillId="0" borderId="29" xfId="89" applyNumberFormat="1" applyFont="1" applyBorder="1" applyAlignment="1">
      <alignment/>
      <protection/>
    </xf>
    <xf numFmtId="0" fontId="40" fillId="0" borderId="0" xfId="89" applyNumberFormat="1" applyFont="1" applyBorder="1">
      <alignment/>
      <protection/>
    </xf>
    <xf numFmtId="3" fontId="40" fillId="50" borderId="0" xfId="89" applyNumberFormat="1" applyFont="1" applyFill="1" applyBorder="1">
      <alignment/>
      <protection/>
    </xf>
    <xf numFmtId="0" fontId="26" fillId="0" borderId="0" xfId="0" applyFont="1" applyBorder="1" applyAlignment="1">
      <alignment horizontal="right" vertical="center" wrapText="1"/>
    </xf>
    <xf numFmtId="3" fontId="40" fillId="50" borderId="0" xfId="89" applyNumberFormat="1" applyFont="1" applyFill="1" applyBorder="1">
      <alignment/>
      <protection/>
    </xf>
    <xf numFmtId="0" fontId="39" fillId="0" borderId="29" xfId="89" applyNumberFormat="1" applyFont="1" applyBorder="1" applyAlignment="1">
      <alignment horizontal="center"/>
      <protection/>
    </xf>
    <xf numFmtId="0" fontId="39" fillId="0" borderId="29" xfId="89" applyNumberFormat="1" applyFont="1" applyBorder="1">
      <alignment/>
      <protection/>
    </xf>
    <xf numFmtId="3" fontId="40" fillId="0" borderId="29" xfId="89" applyNumberFormat="1" applyFont="1" applyBorder="1">
      <alignment/>
      <protection/>
    </xf>
    <xf numFmtId="3" fontId="39" fillId="50" borderId="0" xfId="89" applyNumberFormat="1" applyFont="1" applyFill="1" applyBorder="1">
      <alignment/>
      <protection/>
    </xf>
    <xf numFmtId="3" fontId="40" fillId="50" borderId="24" xfId="89" applyNumberFormat="1" applyFont="1" applyFill="1" applyBorder="1">
      <alignment/>
      <protection/>
    </xf>
    <xf numFmtId="0" fontId="40" fillId="0" borderId="0" xfId="89" applyNumberFormat="1" applyFont="1" applyBorder="1" applyAlignment="1">
      <alignment horizontal="center"/>
      <protection/>
    </xf>
    <xf numFmtId="0" fontId="40" fillId="0" borderId="0" xfId="89" applyNumberFormat="1" applyFont="1" applyBorder="1" applyAlignment="1">
      <alignment horizontal="left"/>
      <protection/>
    </xf>
    <xf numFmtId="0" fontId="39" fillId="0" borderId="0" xfId="89" applyNumberFormat="1" applyFont="1" applyBorder="1" applyAlignment="1">
      <alignment horizontal="center"/>
      <protection/>
    </xf>
    <xf numFmtId="0" fontId="39" fillId="0" borderId="0" xfId="89" applyNumberFormat="1" applyFont="1" applyBorder="1" applyAlignment="1">
      <alignment horizontal="left"/>
      <protection/>
    </xf>
    <xf numFmtId="3" fontId="39" fillId="0" borderId="0" xfId="89" applyNumberFormat="1" applyFont="1" applyBorder="1">
      <alignment/>
      <protection/>
    </xf>
    <xf numFmtId="3" fontId="39" fillId="50" borderId="0" xfId="89" applyNumberFormat="1" applyFont="1" applyFill="1" applyBorder="1">
      <alignment/>
      <protection/>
    </xf>
    <xf numFmtId="0" fontId="23" fillId="5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vertical="center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0" fontId="40" fillId="50" borderId="29" xfId="89" applyNumberFormat="1" applyFont="1" applyFill="1" applyBorder="1" applyAlignment="1">
      <alignment horizontal="center" wrapText="1"/>
      <protection/>
    </xf>
    <xf numFmtId="3" fontId="45" fillId="50" borderId="25" xfId="89" applyNumberFormat="1" applyFont="1" applyFill="1" applyBorder="1">
      <alignment/>
      <protection/>
    </xf>
    <xf numFmtId="3" fontId="39" fillId="50" borderId="24" xfId="89" applyNumberFormat="1" applyFont="1" applyFill="1" applyBorder="1">
      <alignment/>
      <protection/>
    </xf>
    <xf numFmtId="3" fontId="48" fillId="50" borderId="24" xfId="89" applyNumberFormat="1" applyFont="1" applyFill="1" applyBorder="1">
      <alignment/>
      <protection/>
    </xf>
    <xf numFmtId="3" fontId="48" fillId="50" borderId="25" xfId="89" applyNumberFormat="1" applyFont="1" applyFill="1" applyBorder="1">
      <alignment/>
      <protection/>
    </xf>
    <xf numFmtId="3" fontId="39" fillId="50" borderId="24" xfId="89" applyNumberFormat="1" applyFont="1" applyFill="1" applyBorder="1">
      <alignment/>
      <protection/>
    </xf>
    <xf numFmtId="3" fontId="40" fillId="50" borderId="24" xfId="89" applyNumberFormat="1" applyFont="1" applyFill="1" applyBorder="1" applyAlignment="1">
      <alignment wrapText="1"/>
      <protection/>
    </xf>
    <xf numFmtId="3" fontId="40" fillId="50" borderId="25" xfId="89" applyNumberFormat="1" applyFont="1" applyFill="1" applyBorder="1" applyAlignment="1">
      <alignment wrapText="1"/>
      <protection/>
    </xf>
    <xf numFmtId="3" fontId="39" fillId="50" borderId="24" xfId="89" applyNumberFormat="1" applyFont="1" applyFill="1" applyBorder="1" applyAlignment="1">
      <alignment wrapText="1"/>
      <protection/>
    </xf>
    <xf numFmtId="3" fontId="25" fillId="50" borderId="0" xfId="0" applyNumberFormat="1" applyFont="1" applyFill="1" applyBorder="1" applyAlignment="1" applyProtection="1">
      <alignment/>
      <protection/>
    </xf>
    <xf numFmtId="3" fontId="40" fillId="50" borderId="24" xfId="89" applyNumberFormat="1" applyFont="1" applyFill="1" applyBorder="1" applyAlignment="1">
      <alignment/>
      <protection/>
    </xf>
    <xf numFmtId="3" fontId="40" fillId="50" borderId="0" xfId="89" applyNumberFormat="1" applyFont="1" applyFill="1" applyBorder="1" applyAlignment="1">
      <alignment/>
      <protection/>
    </xf>
    <xf numFmtId="3" fontId="39" fillId="50" borderId="0" xfId="87" applyNumberFormat="1" applyFont="1" applyFill="1" applyBorder="1">
      <alignment/>
      <protection/>
    </xf>
    <xf numFmtId="3" fontId="40" fillId="50" borderId="0" xfId="87" applyNumberFormat="1" applyFont="1" applyFill="1" applyBorder="1">
      <alignment/>
      <protection/>
    </xf>
    <xf numFmtId="3" fontId="40" fillId="50" borderId="0" xfId="87" applyNumberFormat="1" applyFont="1" applyFill="1" applyBorder="1" applyAlignment="1">
      <alignment horizontal="center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0" fontId="50" fillId="50" borderId="0" xfId="0" applyNumberFormat="1" applyFont="1" applyFill="1" applyBorder="1" applyAlignment="1" applyProtection="1">
      <alignment/>
      <protection/>
    </xf>
    <xf numFmtId="0" fontId="51" fillId="50" borderId="0" xfId="0" applyNumberFormat="1" applyFont="1" applyFill="1" applyBorder="1" applyAlignment="1" applyProtection="1">
      <alignment horizontal="center" vertical="center"/>
      <protection/>
    </xf>
    <xf numFmtId="0" fontId="21" fillId="50" borderId="0" xfId="0" applyNumberFormat="1" applyFont="1" applyFill="1" applyBorder="1" applyAlignment="1" applyProtection="1">
      <alignment/>
      <protection/>
    </xf>
    <xf numFmtId="3" fontId="21" fillId="50" borderId="0" xfId="0" applyNumberFormat="1" applyFont="1" applyFill="1" applyBorder="1" applyAlignment="1" applyProtection="1">
      <alignment/>
      <protection/>
    </xf>
    <xf numFmtId="0" fontId="36" fillId="0" borderId="49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right" vertical="center" wrapText="1"/>
    </xf>
    <xf numFmtId="3" fontId="22" fillId="0" borderId="3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/>
    </xf>
    <xf numFmtId="1" fontId="47" fillId="0" borderId="21" xfId="0" applyNumberFormat="1" applyFont="1" applyBorder="1" applyAlignment="1">
      <alignment wrapText="1"/>
    </xf>
    <xf numFmtId="3" fontId="22" fillId="0" borderId="43" xfId="0" applyNumberFormat="1" applyFont="1" applyBorder="1" applyAlignment="1">
      <alignment horizontal="right" vertical="center" wrapText="1"/>
    </xf>
    <xf numFmtId="1" fontId="47" fillId="0" borderId="27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47" fillId="0" borderId="25" xfId="0" applyNumberFormat="1" applyFont="1" applyBorder="1" applyAlignment="1">
      <alignment wrapText="1"/>
    </xf>
    <xf numFmtId="0" fontId="22" fillId="0" borderId="50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1" fontId="22" fillId="0" borderId="25" xfId="0" applyNumberFormat="1" applyFont="1" applyFill="1" applyBorder="1" applyAlignment="1">
      <alignment horizontal="right" vertical="top" wrapText="1"/>
    </xf>
    <xf numFmtId="3" fontId="21" fillId="0" borderId="53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22" fillId="0" borderId="56" xfId="0" applyFont="1" applyBorder="1" applyAlignment="1">
      <alignment vertical="center" wrapText="1"/>
    </xf>
    <xf numFmtId="0" fontId="23" fillId="52" borderId="0" xfId="0" applyNumberFormat="1" applyFon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horizontal="center" vertical="center"/>
      <protection/>
    </xf>
    <xf numFmtId="0" fontId="40" fillId="52" borderId="29" xfId="89" applyNumberFormat="1" applyFont="1" applyFill="1" applyBorder="1" applyAlignment="1">
      <alignment/>
      <protection/>
    </xf>
    <xf numFmtId="0" fontId="40" fillId="52" borderId="29" xfId="89" applyNumberFormat="1" applyFont="1" applyFill="1" applyBorder="1" applyAlignment="1">
      <alignment horizontal="center" wrapText="1"/>
      <protection/>
    </xf>
    <xf numFmtId="3" fontId="40" fillId="52" borderId="25" xfId="89" applyNumberFormat="1" applyFont="1" applyFill="1" applyBorder="1">
      <alignment/>
      <protection/>
    </xf>
    <xf numFmtId="3" fontId="39" fillId="52" borderId="24" xfId="89" applyNumberFormat="1" applyFont="1" applyFill="1" applyBorder="1">
      <alignment/>
      <protection/>
    </xf>
    <xf numFmtId="3" fontId="39" fillId="52" borderId="25" xfId="89" applyNumberFormat="1" applyFont="1" applyFill="1" applyBorder="1">
      <alignment/>
      <protection/>
    </xf>
    <xf numFmtId="3" fontId="40" fillId="52" borderId="25" xfId="89" applyNumberFormat="1" applyFont="1" applyFill="1" applyBorder="1">
      <alignment/>
      <protection/>
    </xf>
    <xf numFmtId="3" fontId="39" fillId="52" borderId="24" xfId="89" applyNumberFormat="1" applyFont="1" applyFill="1" applyBorder="1" applyAlignment="1">
      <alignment/>
      <protection/>
    </xf>
    <xf numFmtId="3" fontId="40" fillId="52" borderId="24" xfId="89" applyNumberFormat="1" applyFont="1" applyFill="1" applyBorder="1" applyAlignment="1">
      <alignment wrapText="1"/>
      <protection/>
    </xf>
    <xf numFmtId="3" fontId="39" fillId="52" borderId="24" xfId="89" applyNumberFormat="1" applyFont="1" applyFill="1" applyBorder="1" applyAlignment="1">
      <alignment wrapText="1"/>
      <protection/>
    </xf>
    <xf numFmtId="3" fontId="39" fillId="52" borderId="24" xfId="89" applyNumberFormat="1" applyFont="1" applyFill="1" applyBorder="1" applyAlignment="1">
      <alignment wrapText="1"/>
      <protection/>
    </xf>
    <xf numFmtId="3" fontId="39" fillId="52" borderId="25" xfId="89" applyNumberFormat="1" applyFont="1" applyFill="1" applyBorder="1">
      <alignment/>
      <protection/>
    </xf>
    <xf numFmtId="3" fontId="40" fillId="52" borderId="24" xfId="89" applyNumberFormat="1" applyFont="1" applyFill="1" applyBorder="1" applyAlignment="1">
      <alignment/>
      <protection/>
    </xf>
    <xf numFmtId="3" fontId="40" fillId="52" borderId="0" xfId="89" applyNumberFormat="1" applyFont="1" applyFill="1" applyBorder="1" applyAlignment="1">
      <alignment/>
      <protection/>
    </xf>
    <xf numFmtId="0" fontId="40" fillId="52" borderId="0" xfId="89" applyNumberFormat="1" applyFont="1" applyFill="1" applyBorder="1" applyAlignment="1">
      <alignment horizontal="left"/>
      <protection/>
    </xf>
    <xf numFmtId="3" fontId="40" fillId="52" borderId="24" xfId="89" applyNumberFormat="1" applyFont="1" applyFill="1" applyBorder="1" applyAlignment="1">
      <alignment/>
      <protection/>
    </xf>
    <xf numFmtId="3" fontId="39" fillId="52" borderId="29" xfId="89" applyNumberFormat="1" applyFont="1" applyFill="1" applyBorder="1" applyAlignment="1">
      <alignment wrapText="1"/>
      <protection/>
    </xf>
    <xf numFmtId="3" fontId="39" fillId="52" borderId="0" xfId="89" applyNumberFormat="1" applyFont="1" applyFill="1" applyBorder="1">
      <alignment/>
      <protection/>
    </xf>
    <xf numFmtId="3" fontId="39" fillId="52" borderId="0" xfId="89" applyNumberFormat="1" applyFont="1" applyFill="1" applyBorder="1" applyAlignment="1">
      <alignment wrapText="1"/>
      <protection/>
    </xf>
    <xf numFmtId="3" fontId="39" fillId="52" borderId="0" xfId="89" applyNumberFormat="1" applyFont="1" applyFill="1" applyBorder="1">
      <alignment/>
      <protection/>
    </xf>
    <xf numFmtId="3" fontId="39" fillId="52" borderId="0" xfId="87" applyNumberFormat="1" applyFont="1" applyFill="1" applyBorder="1" applyAlignment="1">
      <alignment wrapText="1"/>
      <protection/>
    </xf>
    <xf numFmtId="3" fontId="39" fillId="52" borderId="0" xfId="87" applyNumberFormat="1" applyFont="1" applyFill="1" applyBorder="1">
      <alignment/>
      <protection/>
    </xf>
    <xf numFmtId="3" fontId="40" fillId="52" borderId="0" xfId="87" applyNumberFormat="1" applyFont="1" applyFill="1" applyBorder="1">
      <alignment/>
      <protection/>
    </xf>
    <xf numFmtId="3" fontId="39" fillId="52" borderId="0" xfId="89" applyNumberFormat="1" applyFont="1" applyFill="1" applyBorder="1" applyAlignment="1">
      <alignment wrapText="1"/>
      <protection/>
    </xf>
    <xf numFmtId="0" fontId="25" fillId="52" borderId="0" xfId="0" applyNumberFormat="1" applyFont="1" applyFill="1" applyBorder="1" applyAlignment="1" applyProtection="1">
      <alignment/>
      <protection/>
    </xf>
    <xf numFmtId="3" fontId="25" fillId="52" borderId="0" xfId="0" applyNumberFormat="1" applyFont="1" applyFill="1" applyBorder="1" applyAlignment="1" applyProtection="1">
      <alignment/>
      <protection/>
    </xf>
    <xf numFmtId="0" fontId="41" fillId="50" borderId="0" xfId="87" applyNumberFormat="1" applyFont="1" applyFill="1" applyBorder="1" applyAlignment="1">
      <alignment horizontal="left"/>
      <protection/>
    </xf>
    <xf numFmtId="0" fontId="27" fillId="50" borderId="0" xfId="0" applyNumberFormat="1" applyFont="1" applyFill="1" applyBorder="1" applyAlignment="1" applyProtection="1">
      <alignment horizontal="center" vertical="center" wrapText="1"/>
      <protection/>
    </xf>
    <xf numFmtId="3" fontId="39" fillId="50" borderId="0" xfId="87" applyNumberFormat="1" applyFont="1" applyFill="1" applyBorder="1" applyAlignment="1">
      <alignment/>
      <protection/>
    </xf>
    <xf numFmtId="0" fontId="52" fillId="0" borderId="25" xfId="89" applyNumberFormat="1" applyFont="1" applyBorder="1" applyAlignment="1">
      <alignment wrapText="1"/>
      <protection/>
    </xf>
    <xf numFmtId="0" fontId="40" fillId="0" borderId="0" xfId="89" applyNumberFormat="1" applyFont="1" applyBorder="1" applyAlignment="1">
      <alignment horizontal="left"/>
      <protection/>
    </xf>
    <xf numFmtId="0" fontId="33" fillId="51" borderId="24" xfId="0" applyNumberFormat="1" applyFont="1" applyFill="1" applyBorder="1" applyAlignment="1" applyProtection="1">
      <alignment horizontal="left" wrapText="1"/>
      <protection/>
    </xf>
    <xf numFmtId="0" fontId="33" fillId="51" borderId="23" xfId="0" applyNumberFormat="1" applyFont="1" applyFill="1" applyBorder="1" applyAlignment="1" applyProtection="1">
      <alignment horizontal="left" wrapText="1"/>
      <protection/>
    </xf>
    <xf numFmtId="0" fontId="33" fillId="51" borderId="49" xfId="0" applyNumberFormat="1" applyFont="1" applyFill="1" applyBorder="1" applyAlignment="1" applyProtection="1">
      <alignment horizontal="left" wrapText="1"/>
      <protection/>
    </xf>
    <xf numFmtId="0" fontId="36" fillId="7" borderId="24" xfId="0" applyNumberFormat="1" applyFont="1" applyFill="1" applyBorder="1" applyAlignment="1" applyProtection="1" quotePrefix="1">
      <alignment horizontal="left" wrapText="1"/>
      <protection/>
    </xf>
    <xf numFmtId="0" fontId="37" fillId="7" borderId="23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left" wrapText="1"/>
      <protection/>
    </xf>
    <xf numFmtId="0" fontId="37" fillId="0" borderId="23" xfId="0" applyNumberFormat="1" applyFont="1" applyFill="1" applyBorder="1" applyAlignment="1" applyProtection="1">
      <alignment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24" xfId="0" applyFont="1" applyFill="1" applyBorder="1" applyAlignment="1" quotePrefix="1">
      <alignment horizontal="left"/>
    </xf>
    <xf numFmtId="0" fontId="36" fillId="0" borderId="24" xfId="0" applyNumberFormat="1" applyFont="1" applyFill="1" applyBorder="1" applyAlignment="1" applyProtection="1" quotePrefix="1">
      <alignment horizontal="left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36" fillId="0" borderId="24" xfId="0" applyFont="1" applyBorder="1" applyAlignment="1" quotePrefix="1">
      <alignment horizontal="left"/>
    </xf>
    <xf numFmtId="0" fontId="36" fillId="7" borderId="24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7" borderId="24" xfId="0" applyNumberFormat="1" applyFont="1" applyFill="1" applyBorder="1" applyAlignment="1" applyProtection="1">
      <alignment horizontal="left" wrapText="1"/>
      <protection/>
    </xf>
    <xf numFmtId="0" fontId="33" fillId="7" borderId="23" xfId="0" applyNumberFormat="1" applyFont="1" applyFill="1" applyBorder="1" applyAlignment="1" applyProtection="1">
      <alignment horizontal="left" wrapText="1"/>
      <protection/>
    </xf>
    <xf numFmtId="0" fontId="33" fillId="7" borderId="49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29" xfId="0" applyNumberFormat="1" applyFont="1" applyFill="1" applyBorder="1" applyAlignment="1" applyProtection="1" quotePrefix="1">
      <alignment horizontal="left" wrapText="1"/>
      <protection/>
    </xf>
    <xf numFmtId="0" fontId="34" fillId="0" borderId="29" xfId="0" applyNumberFormat="1" applyFont="1" applyFill="1" applyBorder="1" applyAlignment="1" applyProtection="1">
      <alignment wrapText="1"/>
      <protection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25" xfId="0" applyFont="1" applyFill="1" applyBorder="1" applyAlignment="1">
      <alignment horizontal="center" vertical="center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27" fillId="50" borderId="0" xfId="0" applyNumberFormat="1" applyFont="1" applyFill="1" applyBorder="1" applyAlignment="1" applyProtection="1">
      <alignment horizontal="center" vertical="center" wrapText="1"/>
      <protection/>
    </xf>
    <xf numFmtId="3" fontId="40" fillId="50" borderId="0" xfId="87" applyNumberFormat="1" applyFont="1" applyFill="1" applyBorder="1" applyAlignment="1">
      <alignment horizontal="center"/>
      <protection/>
    </xf>
    <xf numFmtId="0" fontId="41" fillId="50" borderId="0" xfId="87" applyNumberFormat="1" applyFont="1" applyFill="1" applyBorder="1" applyAlignment="1">
      <alignment horizontal="left"/>
      <protection/>
    </xf>
    <xf numFmtId="3" fontId="40" fillId="52" borderId="62" xfId="89" applyNumberFormat="1" applyFont="1" applyFill="1" applyBorder="1" applyAlignment="1">
      <alignment horizontal="center" vertical="center" wrapText="1"/>
      <protection/>
    </xf>
    <xf numFmtId="3" fontId="40" fillId="52" borderId="51" xfId="89" applyNumberFormat="1" applyFont="1" applyFill="1" applyBorder="1" applyAlignment="1">
      <alignment horizontal="center" vertical="center" wrapText="1"/>
      <protection/>
    </xf>
    <xf numFmtId="3" fontId="44" fillId="50" borderId="62" xfId="89" applyNumberFormat="1" applyFont="1" applyFill="1" applyBorder="1" applyAlignment="1">
      <alignment horizontal="center" vertical="center" wrapText="1"/>
      <protection/>
    </xf>
    <xf numFmtId="3" fontId="44" fillId="50" borderId="51" xfId="89" applyNumberFormat="1" applyFont="1" applyFill="1" applyBorder="1" applyAlignment="1">
      <alignment horizontal="center" vertical="center" wrapText="1"/>
      <protection/>
    </xf>
    <xf numFmtId="3" fontId="43" fillId="50" borderId="62" xfId="89" applyNumberFormat="1" applyFont="1" applyFill="1" applyBorder="1" applyAlignment="1">
      <alignment horizontal="center" vertical="center" wrapText="1"/>
      <protection/>
    </xf>
    <xf numFmtId="3" fontId="43" fillId="50" borderId="51" xfId="89" applyNumberFormat="1" applyFont="1" applyFill="1" applyBorder="1" applyAlignment="1">
      <alignment horizontal="center" vertical="center" wrapText="1"/>
      <protection/>
    </xf>
    <xf numFmtId="3" fontId="40" fillId="50" borderId="62" xfId="89" applyNumberFormat="1" applyFont="1" applyFill="1" applyBorder="1" applyAlignment="1">
      <alignment horizontal="center" vertical="center" wrapText="1"/>
      <protection/>
    </xf>
    <xf numFmtId="3" fontId="40" fillId="50" borderId="51" xfId="89" applyNumberFormat="1" applyFont="1" applyFill="1" applyBorder="1" applyAlignment="1">
      <alignment horizontal="center" vertical="center" wrapText="1"/>
      <protection/>
    </xf>
    <xf numFmtId="3" fontId="40" fillId="50" borderId="62" xfId="89" applyNumberFormat="1" applyFont="1" applyFill="1" applyBorder="1" applyAlignment="1" quotePrefix="1">
      <alignment horizontal="center" vertical="center" wrapText="1"/>
      <protection/>
    </xf>
    <xf numFmtId="3" fontId="40" fillId="50" borderId="51" xfId="89" applyNumberFormat="1" applyFont="1" applyFill="1" applyBorder="1" applyAlignment="1" quotePrefix="1">
      <alignment horizontal="center" vertical="center" wrapText="1"/>
      <protection/>
    </xf>
    <xf numFmtId="0" fontId="40" fillId="52" borderId="62" xfId="89" applyNumberFormat="1" applyFont="1" applyFill="1" applyBorder="1" applyAlignment="1">
      <alignment horizontal="center" vertical="center" wrapText="1"/>
      <protection/>
    </xf>
    <xf numFmtId="0" fontId="40" fillId="52" borderId="51" xfId="89" applyNumberFormat="1" applyFont="1" applyFill="1" applyBorder="1" applyAlignment="1">
      <alignment horizontal="center" vertical="center" wrapText="1"/>
      <protection/>
    </xf>
    <xf numFmtId="0" fontId="40" fillId="0" borderId="29" xfId="89" applyNumberFormat="1" applyFont="1" applyBorder="1" applyAlignment="1">
      <alignment horizontal="left"/>
      <protection/>
    </xf>
    <xf numFmtId="3" fontId="40" fillId="0" borderId="24" xfId="89" applyNumberFormat="1" applyFont="1" applyFill="1" applyBorder="1" applyAlignment="1">
      <alignment vertical="center" wrapText="1"/>
      <protection/>
    </xf>
    <xf numFmtId="3" fontId="40" fillId="0" borderId="49" xfId="89" applyNumberFormat="1" applyFont="1" applyFill="1" applyBorder="1" applyAlignment="1">
      <alignment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620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620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91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91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5923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592300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7.421875" style="3" customWidth="1"/>
    <col min="2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5.7109375" style="3" customWidth="1"/>
    <col min="8" max="8" width="16.7109375" style="3" customWidth="1"/>
    <col min="9" max="9" width="17.421875" style="3" customWidth="1"/>
    <col min="10" max="10" width="17.8515625" style="3" customWidth="1"/>
    <col min="11" max="11" width="15.28125" style="3" customWidth="1"/>
    <col min="12" max="16384" width="11.421875" style="3" customWidth="1"/>
  </cols>
  <sheetData>
    <row r="1" spans="1:8" ht="48" customHeight="1">
      <c r="A1" s="257" t="s">
        <v>141</v>
      </c>
      <c r="B1" s="257"/>
      <c r="C1" s="257"/>
      <c r="D1" s="257"/>
      <c r="E1" s="257"/>
      <c r="F1" s="257"/>
      <c r="G1" s="257"/>
      <c r="H1" s="257"/>
    </row>
    <row r="2" spans="1:8" s="50" customFormat="1" ht="26.25" customHeight="1">
      <c r="A2" s="257" t="s">
        <v>24</v>
      </c>
      <c r="B2" s="257"/>
      <c r="C2" s="257"/>
      <c r="D2" s="257"/>
      <c r="E2" s="257"/>
      <c r="F2" s="257"/>
      <c r="G2" s="258"/>
      <c r="H2" s="258"/>
    </row>
    <row r="3" spans="1:5" ht="16.5" customHeight="1">
      <c r="A3" s="143"/>
      <c r="B3" s="51"/>
      <c r="C3" s="51"/>
      <c r="D3" s="51"/>
      <c r="E3" s="51"/>
    </row>
    <row r="4" spans="1:9" ht="27.75" customHeight="1">
      <c r="A4" s="52"/>
      <c r="B4" s="53"/>
      <c r="C4" s="53"/>
      <c r="D4" s="54"/>
      <c r="E4" s="55"/>
      <c r="F4" s="56" t="s">
        <v>98</v>
      </c>
      <c r="G4" s="56" t="s">
        <v>99</v>
      </c>
      <c r="H4" s="57" t="s">
        <v>100</v>
      </c>
      <c r="I4" s="58"/>
    </row>
    <row r="5" spans="1:9" ht="21" customHeight="1">
      <c r="A5" s="263" t="s">
        <v>25</v>
      </c>
      <c r="B5" s="253"/>
      <c r="C5" s="253"/>
      <c r="D5" s="253"/>
      <c r="E5" s="264"/>
      <c r="F5" s="144">
        <f>+F6+F7</f>
        <v>14193533</v>
      </c>
      <c r="G5" s="144">
        <f>G6+G7</f>
        <v>12483750</v>
      </c>
      <c r="H5" s="144">
        <f>+H6+H7</f>
        <v>12205980</v>
      </c>
      <c r="I5" s="157"/>
    </row>
    <row r="6" spans="1:8" ht="22.5" customHeight="1">
      <c r="A6" s="254" t="s">
        <v>0</v>
      </c>
      <c r="B6" s="255"/>
      <c r="C6" s="255"/>
      <c r="D6" s="255"/>
      <c r="E6" s="256"/>
      <c r="F6" s="145">
        <v>14186533</v>
      </c>
      <c r="G6" s="145">
        <v>12476540</v>
      </c>
      <c r="H6" s="145">
        <v>12198550</v>
      </c>
    </row>
    <row r="7" spans="1:8" ht="22.5" customHeight="1">
      <c r="A7" s="259" t="s">
        <v>101</v>
      </c>
      <c r="B7" s="256"/>
      <c r="C7" s="256"/>
      <c r="D7" s="256"/>
      <c r="E7" s="256"/>
      <c r="F7" s="145">
        <v>7000</v>
      </c>
      <c r="G7" s="145">
        <v>7210</v>
      </c>
      <c r="H7" s="145">
        <v>7430</v>
      </c>
    </row>
    <row r="8" spans="1:8" ht="22.5" customHeight="1">
      <c r="A8" s="146" t="s">
        <v>26</v>
      </c>
      <c r="B8" s="147"/>
      <c r="C8" s="147"/>
      <c r="D8" s="147"/>
      <c r="E8" s="147"/>
      <c r="F8" s="144">
        <f>+F9+F10</f>
        <v>14493533</v>
      </c>
      <c r="G8" s="144">
        <f>+G9+G10</f>
        <v>12588210</v>
      </c>
      <c r="H8" s="144">
        <f>+H9+H10</f>
        <v>12300980</v>
      </c>
    </row>
    <row r="9" spans="1:8" ht="22.5" customHeight="1">
      <c r="A9" s="260" t="s">
        <v>1</v>
      </c>
      <c r="B9" s="255"/>
      <c r="C9" s="255"/>
      <c r="D9" s="255"/>
      <c r="E9" s="261"/>
      <c r="F9" s="145">
        <v>13897033</v>
      </c>
      <c r="G9" s="145">
        <v>12541210</v>
      </c>
      <c r="H9" s="60">
        <v>12265980</v>
      </c>
    </row>
    <row r="10" spans="1:9" ht="22.5" customHeight="1">
      <c r="A10" s="262" t="s">
        <v>102</v>
      </c>
      <c r="B10" s="256"/>
      <c r="C10" s="256"/>
      <c r="D10" s="256"/>
      <c r="E10" s="256"/>
      <c r="F10" s="59">
        <v>596500</v>
      </c>
      <c r="G10" s="59">
        <v>47000</v>
      </c>
      <c r="H10" s="60">
        <v>35000</v>
      </c>
      <c r="I10" s="40"/>
    </row>
    <row r="11" spans="1:8" ht="22.5" customHeight="1">
      <c r="A11" s="252" t="s">
        <v>103</v>
      </c>
      <c r="B11" s="253"/>
      <c r="C11" s="253"/>
      <c r="D11" s="253"/>
      <c r="E11" s="253"/>
      <c r="F11" s="148">
        <f>+F5-F8</f>
        <v>-300000</v>
      </c>
      <c r="G11" s="148">
        <f>+G5-G8</f>
        <v>-104460</v>
      </c>
      <c r="H11" s="148">
        <f>+H5-H8</f>
        <v>-95000</v>
      </c>
    </row>
    <row r="12" spans="1:8" ht="21.75" customHeight="1">
      <c r="A12" s="257"/>
      <c r="B12" s="271"/>
      <c r="C12" s="271"/>
      <c r="D12" s="271"/>
      <c r="E12" s="271"/>
      <c r="F12" s="272"/>
      <c r="G12" s="272"/>
      <c r="H12" s="272"/>
    </row>
    <row r="13" spans="1:8" ht="27.75" customHeight="1">
      <c r="A13" s="52"/>
      <c r="B13" s="53"/>
      <c r="C13" s="53"/>
      <c r="D13" s="54"/>
      <c r="E13" s="55"/>
      <c r="F13" s="56" t="s">
        <v>98</v>
      </c>
      <c r="G13" s="56" t="s">
        <v>99</v>
      </c>
      <c r="H13" s="57" t="s">
        <v>100</v>
      </c>
    </row>
    <row r="14" spans="1:8" ht="43.5" customHeight="1">
      <c r="A14" s="249" t="s">
        <v>104</v>
      </c>
      <c r="B14" s="250"/>
      <c r="C14" s="250"/>
      <c r="D14" s="250"/>
      <c r="E14" s="251"/>
      <c r="F14" s="149"/>
      <c r="G14" s="149"/>
      <c r="H14" s="150"/>
    </row>
    <row r="15" spans="1:8" s="45" customFormat="1" ht="40.5" customHeight="1">
      <c r="A15" s="267" t="s">
        <v>105</v>
      </c>
      <c r="B15" s="268"/>
      <c r="C15" s="268"/>
      <c r="D15" s="268"/>
      <c r="E15" s="269"/>
      <c r="F15" s="151">
        <v>300000</v>
      </c>
      <c r="G15" s="151">
        <v>104460</v>
      </c>
      <c r="H15" s="148">
        <v>95000</v>
      </c>
    </row>
    <row r="16" spans="1:8" s="45" customFormat="1" ht="27.75" customHeight="1">
      <c r="A16" s="270"/>
      <c r="B16" s="271"/>
      <c r="C16" s="271"/>
      <c r="D16" s="271"/>
      <c r="E16" s="271"/>
      <c r="F16" s="272"/>
      <c r="G16" s="272"/>
      <c r="H16" s="272"/>
    </row>
    <row r="17" spans="1:8" s="45" customFormat="1" ht="31.5" customHeight="1">
      <c r="A17" s="52"/>
      <c r="B17" s="53"/>
      <c r="C17" s="53"/>
      <c r="D17" s="54"/>
      <c r="E17" s="55"/>
      <c r="F17" s="56" t="s">
        <v>98</v>
      </c>
      <c r="G17" s="56" t="s">
        <v>99</v>
      </c>
      <c r="H17" s="57" t="s">
        <v>100</v>
      </c>
    </row>
    <row r="18" spans="1:8" s="45" customFormat="1" ht="22.5" customHeight="1">
      <c r="A18" s="254" t="s">
        <v>2</v>
      </c>
      <c r="B18" s="255"/>
      <c r="C18" s="255"/>
      <c r="D18" s="255"/>
      <c r="E18" s="255"/>
      <c r="F18" s="59"/>
      <c r="G18" s="59"/>
      <c r="H18" s="59"/>
    </row>
    <row r="19" spans="1:13" s="45" customFormat="1" ht="22.5" customHeight="1">
      <c r="A19" s="254" t="s">
        <v>3</v>
      </c>
      <c r="B19" s="255"/>
      <c r="C19" s="255"/>
      <c r="D19" s="255"/>
      <c r="E19" s="255"/>
      <c r="F19" s="59"/>
      <c r="G19" s="59"/>
      <c r="H19" s="59"/>
      <c r="M19" s="45" t="s">
        <v>97</v>
      </c>
    </row>
    <row r="20" spans="1:8" s="45" customFormat="1" ht="15" customHeight="1">
      <c r="A20" s="252" t="s">
        <v>4</v>
      </c>
      <c r="B20" s="253"/>
      <c r="C20" s="253"/>
      <c r="D20" s="253"/>
      <c r="E20" s="253"/>
      <c r="F20" s="144">
        <f>F18-F19</f>
        <v>0</v>
      </c>
      <c r="G20" s="144">
        <f>G18-G19</f>
        <v>0</v>
      </c>
      <c r="H20" s="144">
        <f>H18-H19</f>
        <v>0</v>
      </c>
    </row>
    <row r="21" spans="1:8" s="45" customFormat="1" ht="22.5" customHeight="1">
      <c r="A21" s="270"/>
      <c r="B21" s="271"/>
      <c r="C21" s="271"/>
      <c r="D21" s="271"/>
      <c r="E21" s="271"/>
      <c r="F21" s="272"/>
      <c r="G21" s="272"/>
      <c r="H21" s="272"/>
    </row>
    <row r="22" spans="1:8" s="45" customFormat="1" ht="18" customHeight="1">
      <c r="A22" s="260" t="s">
        <v>5</v>
      </c>
      <c r="B22" s="255"/>
      <c r="C22" s="255"/>
      <c r="D22" s="255"/>
      <c r="E22" s="255"/>
      <c r="F22" s="59">
        <f>IF((F11+F15+F20)&lt;&gt;0,"NESLAGANJE ZBROJA",(F11+F15+F20))</f>
        <v>0</v>
      </c>
      <c r="G22" s="59">
        <f>IF((G11+G15+G20)&lt;&gt;0,"NESLAGANJE ZBROJA",(G11+G15+G20))</f>
        <v>0</v>
      </c>
      <c r="H22" s="59">
        <f>IF((H11+H15+H20)&lt;&gt;0,"NESLAGANJE ZBROJA",(H11+H15+H20))</f>
        <v>0</v>
      </c>
    </row>
    <row r="23" spans="1:8" ht="18">
      <c r="A23" s="61"/>
      <c r="B23" s="51"/>
      <c r="C23" s="51"/>
      <c r="D23" s="51"/>
      <c r="E23" s="51"/>
      <c r="F23" s="45"/>
      <c r="G23" s="45"/>
      <c r="H23" s="45"/>
    </row>
    <row r="24" spans="1:8" ht="51" customHeight="1">
      <c r="A24" s="265" t="s">
        <v>106</v>
      </c>
      <c r="B24" s="266"/>
      <c r="C24" s="266"/>
      <c r="D24" s="266"/>
      <c r="E24" s="266"/>
      <c r="F24" s="266"/>
      <c r="G24" s="266"/>
      <c r="H24" s="266"/>
    </row>
    <row r="30" spans="1:5" ht="15.75">
      <c r="A30" s="85" t="s">
        <v>137</v>
      </c>
      <c r="B30" s="248" t="s">
        <v>138</v>
      </c>
      <c r="C30" s="248"/>
      <c r="D30" s="248"/>
      <c r="E30" s="248"/>
    </row>
    <row r="31" spans="1:5" ht="15.75">
      <c r="A31" s="85" t="s">
        <v>139</v>
      </c>
      <c r="B31" s="248" t="s">
        <v>140</v>
      </c>
      <c r="C31" s="248"/>
      <c r="D31" s="248"/>
      <c r="E31" s="248"/>
    </row>
  </sheetData>
  <sheetProtection/>
  <mergeCells count="20">
    <mergeCell ref="A5:E5"/>
    <mergeCell ref="A24:H24"/>
    <mergeCell ref="A15:E15"/>
    <mergeCell ref="A16:H16"/>
    <mergeCell ref="A20:E20"/>
    <mergeCell ref="A21:H21"/>
    <mergeCell ref="A22:E22"/>
    <mergeCell ref="A12:H12"/>
    <mergeCell ref="A18:E18"/>
    <mergeCell ref="A19:E19"/>
    <mergeCell ref="B30:E30"/>
    <mergeCell ref="B31:E31"/>
    <mergeCell ref="A14:E14"/>
    <mergeCell ref="A11:E11"/>
    <mergeCell ref="A6:E6"/>
    <mergeCell ref="A1:H1"/>
    <mergeCell ref="A2:H2"/>
    <mergeCell ref="A7:E7"/>
    <mergeCell ref="A9:E9"/>
    <mergeCell ref="A10:E10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16" customWidth="1"/>
    <col min="2" max="3" width="17.57421875" style="16" customWidth="1"/>
    <col min="4" max="4" width="17.57421875" style="46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7" customHeight="1">
      <c r="A1" s="257" t="s">
        <v>142</v>
      </c>
      <c r="B1" s="257"/>
      <c r="C1" s="257"/>
      <c r="D1" s="257"/>
      <c r="E1" s="257"/>
      <c r="F1" s="257"/>
      <c r="G1" s="257"/>
      <c r="H1" s="257"/>
    </row>
    <row r="2" spans="1:8" ht="18" customHeight="1">
      <c r="A2" s="68"/>
      <c r="B2" s="68"/>
      <c r="C2" s="68"/>
      <c r="D2" s="68"/>
      <c r="E2" s="68"/>
      <c r="F2" s="68"/>
      <c r="G2" s="68"/>
      <c r="H2" s="69" t="s">
        <v>27</v>
      </c>
    </row>
    <row r="3" spans="1:8" s="1" customFormat="1" ht="29.25" customHeight="1" thickBot="1">
      <c r="A3" s="8"/>
      <c r="H3" s="9" t="s">
        <v>6</v>
      </c>
    </row>
    <row r="4" spans="1:8" s="1" customFormat="1" ht="30" customHeight="1">
      <c r="A4" s="97" t="s">
        <v>7</v>
      </c>
      <c r="B4" s="278" t="s">
        <v>56</v>
      </c>
      <c r="C4" s="278"/>
      <c r="D4" s="278"/>
      <c r="E4" s="278"/>
      <c r="F4" s="278"/>
      <c r="G4" s="278"/>
      <c r="H4" s="278"/>
    </row>
    <row r="5" spans="1:8" s="1" customFormat="1" ht="76.5">
      <c r="A5" s="99" t="s">
        <v>8</v>
      </c>
      <c r="B5" s="208" t="s">
        <v>131</v>
      </c>
      <c r="C5" s="208" t="s">
        <v>10</v>
      </c>
      <c r="D5" s="208" t="s">
        <v>11</v>
      </c>
      <c r="E5" s="208" t="s">
        <v>12</v>
      </c>
      <c r="F5" s="208" t="s">
        <v>13</v>
      </c>
      <c r="G5" s="208" t="s">
        <v>130</v>
      </c>
      <c r="H5" s="216" t="s">
        <v>14</v>
      </c>
    </row>
    <row r="6" spans="1:8" s="1" customFormat="1" ht="12.75">
      <c r="A6" s="108">
        <v>6331</v>
      </c>
      <c r="B6" s="121"/>
      <c r="C6" s="122">
        <v>0</v>
      </c>
      <c r="D6" s="121"/>
      <c r="E6" s="122">
        <v>0</v>
      </c>
      <c r="F6" s="121"/>
      <c r="G6" s="121"/>
      <c r="H6" s="123"/>
    </row>
    <row r="7" spans="1:8" s="1" customFormat="1" ht="12.75">
      <c r="A7" s="118">
        <v>636</v>
      </c>
      <c r="B7" s="124"/>
      <c r="C7" s="125"/>
      <c r="D7" s="124"/>
      <c r="E7" s="125">
        <v>9632780</v>
      </c>
      <c r="F7" s="124"/>
      <c r="G7" s="198"/>
      <c r="H7" s="126"/>
    </row>
    <row r="8" spans="1:8" s="1" customFormat="1" ht="12.75">
      <c r="A8" s="118">
        <v>638</v>
      </c>
      <c r="B8" s="124"/>
      <c r="C8" s="125"/>
      <c r="D8" s="124"/>
      <c r="E8" s="125">
        <v>3040540</v>
      </c>
      <c r="F8" s="124"/>
      <c r="G8" s="198"/>
      <c r="H8" s="126"/>
    </row>
    <row r="9" spans="1:8" s="1" customFormat="1" ht="12.75">
      <c r="A9" s="107">
        <v>6413</v>
      </c>
      <c r="B9" s="127"/>
      <c r="C9" s="128">
        <v>0</v>
      </c>
      <c r="D9" s="127"/>
      <c r="E9" s="127"/>
      <c r="F9" s="127"/>
      <c r="G9" s="199"/>
      <c r="H9" s="129"/>
    </row>
    <row r="10" spans="1:8" s="1" customFormat="1" ht="12.75">
      <c r="A10" s="106">
        <v>652</v>
      </c>
      <c r="B10" s="101"/>
      <c r="C10" s="102">
        <v>0</v>
      </c>
      <c r="D10" s="109">
        <v>179210</v>
      </c>
      <c r="E10" s="101"/>
      <c r="F10" s="101"/>
      <c r="G10" s="200">
        <v>10000</v>
      </c>
      <c r="H10" s="104"/>
    </row>
    <row r="11" spans="1:8" s="1" customFormat="1" ht="12.75">
      <c r="A11" s="106" t="s">
        <v>93</v>
      </c>
      <c r="B11" s="101"/>
      <c r="C11" s="102">
        <v>345700</v>
      </c>
      <c r="D11" s="103"/>
      <c r="E11" s="101"/>
      <c r="F11" s="101"/>
      <c r="G11" s="200"/>
      <c r="H11" s="104"/>
    </row>
    <row r="12" spans="1:8" s="1" customFormat="1" ht="12.75">
      <c r="A12" s="106">
        <v>663</v>
      </c>
      <c r="B12" s="102"/>
      <c r="C12" s="102"/>
      <c r="D12" s="102"/>
      <c r="E12" s="102"/>
      <c r="F12" s="102">
        <v>6900</v>
      </c>
      <c r="G12" s="201"/>
      <c r="H12" s="105"/>
    </row>
    <row r="13" spans="1:8" s="1" customFormat="1" ht="12.75">
      <c r="A13" s="106">
        <v>671</v>
      </c>
      <c r="B13" s="102">
        <v>971403</v>
      </c>
      <c r="C13" s="102">
        <v>0</v>
      </c>
      <c r="D13" s="102">
        <v>0</v>
      </c>
      <c r="E13" s="102"/>
      <c r="F13" s="102"/>
      <c r="G13" s="201"/>
      <c r="H13" s="105"/>
    </row>
    <row r="14" spans="1:8" s="1" customFormat="1" ht="12.75">
      <c r="A14" s="106">
        <v>683</v>
      </c>
      <c r="B14" s="102"/>
      <c r="C14" s="102">
        <v>0</v>
      </c>
      <c r="D14" s="102"/>
      <c r="E14" s="102"/>
      <c r="F14" s="102"/>
      <c r="G14" s="201"/>
      <c r="H14" s="113"/>
    </row>
    <row r="15" spans="1:8" s="1" customFormat="1" ht="12.75">
      <c r="A15" s="106">
        <v>722</v>
      </c>
      <c r="B15" s="102"/>
      <c r="C15" s="102">
        <v>0</v>
      </c>
      <c r="D15" s="102"/>
      <c r="E15" s="102"/>
      <c r="F15" s="102"/>
      <c r="G15" s="102">
        <v>7000</v>
      </c>
      <c r="H15" s="113"/>
    </row>
    <row r="16" spans="1:8" s="1" customFormat="1" ht="23.25" thickBot="1">
      <c r="A16" s="120" t="s">
        <v>129</v>
      </c>
      <c r="B16" s="102"/>
      <c r="C16" s="102">
        <v>80000</v>
      </c>
      <c r="D16" s="102">
        <v>20000</v>
      </c>
      <c r="E16" s="102">
        <v>200000</v>
      </c>
      <c r="F16" s="102">
        <v>0</v>
      </c>
      <c r="G16" s="102"/>
      <c r="H16" s="102">
        <v>0</v>
      </c>
    </row>
    <row r="17" spans="1:10" s="1" customFormat="1" ht="15.75" customHeight="1" thickBot="1">
      <c r="A17" s="12" t="s">
        <v>15</v>
      </c>
      <c r="B17" s="13">
        <f>SUM(B6:B15)</f>
        <v>971403</v>
      </c>
      <c r="C17" s="13">
        <f aca="true" t="shared" si="0" ref="C17:H17">SUM(C6:C15)</f>
        <v>345700</v>
      </c>
      <c r="D17" s="13">
        <f t="shared" si="0"/>
        <v>179210</v>
      </c>
      <c r="E17" s="13">
        <f t="shared" si="0"/>
        <v>12673320</v>
      </c>
      <c r="F17" s="13">
        <f t="shared" si="0"/>
        <v>6900</v>
      </c>
      <c r="G17" s="13">
        <f t="shared" si="0"/>
        <v>17000</v>
      </c>
      <c r="H17" s="13">
        <f t="shared" si="0"/>
        <v>0</v>
      </c>
      <c r="J17" s="195"/>
    </row>
    <row r="18" spans="1:8" s="1" customFormat="1" ht="28.5" customHeight="1" thickBot="1">
      <c r="A18" s="12" t="s">
        <v>57</v>
      </c>
      <c r="B18" s="276">
        <f>SUM(B17:H17)</f>
        <v>14193533</v>
      </c>
      <c r="C18" s="276"/>
      <c r="D18" s="276"/>
      <c r="E18" s="276"/>
      <c r="F18" s="276"/>
      <c r="G18" s="276"/>
      <c r="H18" s="277"/>
    </row>
    <row r="19" spans="1:8" s="1" customFormat="1" ht="28.5" customHeight="1" thickBot="1">
      <c r="A19" s="12" t="s">
        <v>132</v>
      </c>
      <c r="B19" s="276">
        <f>SUM(B18+C16+D16+E16)</f>
        <v>14493533</v>
      </c>
      <c r="C19" s="276"/>
      <c r="D19" s="276"/>
      <c r="E19" s="276"/>
      <c r="F19" s="276"/>
      <c r="G19" s="276"/>
      <c r="H19" s="277"/>
    </row>
    <row r="20" spans="1:8" s="1" customFormat="1" ht="28.5" customHeight="1">
      <c r="A20" s="196"/>
      <c r="B20" s="197"/>
      <c r="C20" s="197"/>
      <c r="D20" s="197"/>
      <c r="E20" s="197"/>
      <c r="F20" s="197"/>
      <c r="G20" s="197"/>
      <c r="H20" s="197"/>
    </row>
    <row r="21" spans="1:8" s="1" customFormat="1" ht="28.5" customHeight="1">
      <c r="A21" s="196"/>
      <c r="B21" s="197"/>
      <c r="C21" s="197"/>
      <c r="D21" s="197"/>
      <c r="E21" s="197"/>
      <c r="F21" s="197"/>
      <c r="G21" s="197"/>
      <c r="H21" s="197"/>
    </row>
    <row r="22" spans="1:8" s="1" customFormat="1" ht="28.5" customHeight="1">
      <c r="A22" s="196"/>
      <c r="B22" s="197"/>
      <c r="C22" s="197"/>
      <c r="D22" s="197"/>
      <c r="E22" s="197"/>
      <c r="F22" s="197"/>
      <c r="G22" s="197"/>
      <c r="H22" s="197"/>
    </row>
    <row r="23" spans="1:8" s="1" customFormat="1" ht="28.5" customHeight="1">
      <c r="A23" s="196"/>
      <c r="B23" s="197"/>
      <c r="C23" s="197"/>
      <c r="D23" s="197"/>
      <c r="E23" s="197"/>
      <c r="F23" s="197"/>
      <c r="G23" s="197"/>
      <c r="H23" s="197"/>
    </row>
    <row r="24" spans="1:8" s="1" customFormat="1" ht="28.5" customHeight="1">
      <c r="A24" s="196"/>
      <c r="B24" s="197"/>
      <c r="C24" s="197"/>
      <c r="D24" s="197"/>
      <c r="E24" s="197"/>
      <c r="F24" s="197"/>
      <c r="G24" s="197"/>
      <c r="H24" s="197"/>
    </row>
    <row r="25" spans="1:8" s="1" customFormat="1" ht="0.75" customHeight="1">
      <c r="A25" s="196"/>
      <c r="B25" s="197"/>
      <c r="C25" s="197"/>
      <c r="D25" s="197"/>
      <c r="E25" s="197"/>
      <c r="F25" s="197"/>
      <c r="G25" s="197"/>
      <c r="H25" s="197"/>
    </row>
    <row r="26" spans="1:8" ht="33" customHeight="1" thickBot="1">
      <c r="A26" s="5"/>
      <c r="B26" s="5"/>
      <c r="C26" s="5"/>
      <c r="D26" s="6"/>
      <c r="E26" s="15"/>
      <c r="H26" s="9"/>
    </row>
    <row r="27" spans="1:8" ht="24" customHeight="1" thickBot="1">
      <c r="A27" s="66" t="s">
        <v>7</v>
      </c>
      <c r="B27" s="194"/>
      <c r="C27" s="282" t="s">
        <v>95</v>
      </c>
      <c r="D27" s="282"/>
      <c r="E27" s="282"/>
      <c r="F27" s="282"/>
      <c r="G27" s="282"/>
      <c r="H27" s="283"/>
    </row>
    <row r="28" spans="1:8" ht="77.25" thickBot="1">
      <c r="A28" s="67" t="s">
        <v>8</v>
      </c>
      <c r="B28" s="98" t="s">
        <v>51</v>
      </c>
      <c r="C28" s="10" t="s">
        <v>10</v>
      </c>
      <c r="D28" s="10" t="s">
        <v>11</v>
      </c>
      <c r="E28" s="10" t="s">
        <v>12</v>
      </c>
      <c r="F28" s="10" t="s">
        <v>13</v>
      </c>
      <c r="G28" s="100" t="s">
        <v>130</v>
      </c>
      <c r="H28" s="11" t="s">
        <v>14</v>
      </c>
    </row>
    <row r="29" spans="1:8" ht="12.75">
      <c r="A29" s="110">
        <v>633</v>
      </c>
      <c r="B29" s="121"/>
      <c r="C29" s="121"/>
      <c r="D29" s="121"/>
      <c r="E29" s="122"/>
      <c r="F29" s="121"/>
      <c r="G29" s="203"/>
      <c r="H29" s="132"/>
    </row>
    <row r="30" spans="1:8" ht="12.75">
      <c r="A30" s="119">
        <v>636</v>
      </c>
      <c r="B30" s="124"/>
      <c r="C30" s="124"/>
      <c r="D30" s="124"/>
      <c r="E30" s="125">
        <v>9921760</v>
      </c>
      <c r="F30" s="124"/>
      <c r="G30" s="198"/>
      <c r="H30" s="126"/>
    </row>
    <row r="31" spans="1:8" ht="12.75">
      <c r="A31" s="119">
        <v>638</v>
      </c>
      <c r="B31" s="124"/>
      <c r="C31" s="124"/>
      <c r="D31" s="124"/>
      <c r="E31" s="125">
        <v>1017510</v>
      </c>
      <c r="F31" s="124"/>
      <c r="G31" s="198"/>
      <c r="H31" s="126"/>
    </row>
    <row r="32" spans="1:8" ht="12.75">
      <c r="A32" s="111">
        <v>641</v>
      </c>
      <c r="B32" s="127"/>
      <c r="C32" s="128">
        <v>0</v>
      </c>
      <c r="D32" s="127"/>
      <c r="E32" s="127"/>
      <c r="F32" s="127"/>
      <c r="G32" s="199"/>
      <c r="H32" s="129"/>
    </row>
    <row r="33" spans="1:8" ht="12.75">
      <c r="A33" s="112">
        <v>652</v>
      </c>
      <c r="B33" s="101"/>
      <c r="C33" s="102">
        <v>0</v>
      </c>
      <c r="D33" s="109">
        <v>174170</v>
      </c>
      <c r="E33" s="101"/>
      <c r="F33" s="101"/>
      <c r="G33" s="200">
        <v>10300</v>
      </c>
      <c r="H33" s="104"/>
    </row>
    <row r="34" spans="1:8" ht="12.75">
      <c r="A34" s="112">
        <v>661</v>
      </c>
      <c r="B34" s="101"/>
      <c r="C34" s="102">
        <v>356000</v>
      </c>
      <c r="D34" s="103"/>
      <c r="E34" s="101"/>
      <c r="F34" s="101"/>
      <c r="G34" s="200"/>
      <c r="H34" s="104"/>
    </row>
    <row r="35" spans="1:8" ht="12.75">
      <c r="A35" s="112">
        <v>663</v>
      </c>
      <c r="B35" s="102"/>
      <c r="C35" s="102">
        <v>0</v>
      </c>
      <c r="D35" s="102"/>
      <c r="E35" s="102"/>
      <c r="F35" s="102">
        <v>7100</v>
      </c>
      <c r="G35" s="201"/>
      <c r="H35" s="105"/>
    </row>
    <row r="36" spans="1:8" ht="12.75">
      <c r="A36" s="112">
        <v>671</v>
      </c>
      <c r="B36" s="102">
        <v>989700</v>
      </c>
      <c r="C36" s="102">
        <v>0</v>
      </c>
      <c r="D36" s="102"/>
      <c r="E36" s="102"/>
      <c r="F36" s="102"/>
      <c r="G36" s="201"/>
      <c r="H36" s="105"/>
    </row>
    <row r="37" spans="1:8" ht="12.75">
      <c r="A37" s="141">
        <v>683</v>
      </c>
      <c r="B37" s="102"/>
      <c r="C37" s="102">
        <v>0</v>
      </c>
      <c r="D37" s="102"/>
      <c r="E37" s="102"/>
      <c r="F37" s="102"/>
      <c r="G37" s="201"/>
      <c r="H37" s="113"/>
    </row>
    <row r="38" spans="1:8" ht="13.5" thickBot="1">
      <c r="A38" s="114">
        <v>722</v>
      </c>
      <c r="B38" s="102"/>
      <c r="C38" s="102">
        <v>0</v>
      </c>
      <c r="D38" s="102"/>
      <c r="E38" s="102"/>
      <c r="F38" s="102"/>
      <c r="G38" s="201">
        <v>7210</v>
      </c>
      <c r="H38" s="105"/>
    </row>
    <row r="39" spans="1:8" ht="13.5" thickBot="1">
      <c r="A39" s="131" t="s">
        <v>55</v>
      </c>
      <c r="B39" s="130"/>
      <c r="C39" s="130"/>
      <c r="D39" s="130">
        <v>19460</v>
      </c>
      <c r="E39" s="130">
        <v>85000</v>
      </c>
      <c r="F39" s="130"/>
      <c r="G39" s="130"/>
      <c r="H39" s="142"/>
    </row>
    <row r="40" spans="1:8" s="1" customFormat="1" ht="28.5" customHeight="1" thickBot="1">
      <c r="A40" s="12" t="s">
        <v>15</v>
      </c>
      <c r="B40" s="13">
        <f>SUM(B29:B38)</f>
        <v>989700</v>
      </c>
      <c r="C40" s="13">
        <f>SUM(C29:C38)</f>
        <v>356000</v>
      </c>
      <c r="D40" s="13">
        <f>SUM(D29:D38)</f>
        <v>174170</v>
      </c>
      <c r="E40" s="13">
        <f>SUM(E29:E38)</f>
        <v>10939270</v>
      </c>
      <c r="F40" s="13">
        <f>SUM(F29:F38)</f>
        <v>7100</v>
      </c>
      <c r="G40" s="13">
        <f>SUM(G29:G39)</f>
        <v>17510</v>
      </c>
      <c r="H40" s="14"/>
    </row>
    <row r="41" spans="1:8" s="1" customFormat="1" ht="27.75" customHeight="1" thickBot="1">
      <c r="A41" s="204" t="s">
        <v>96</v>
      </c>
      <c r="B41" s="275">
        <f>SUM(B40:G40)</f>
        <v>12483750</v>
      </c>
      <c r="C41" s="276"/>
      <c r="D41" s="276"/>
      <c r="E41" s="276"/>
      <c r="F41" s="276"/>
      <c r="G41" s="276"/>
      <c r="H41" s="277"/>
    </row>
    <row r="42" spans="1:8" s="1" customFormat="1" ht="38.25" customHeight="1">
      <c r="A42" s="206" t="s">
        <v>133</v>
      </c>
      <c r="B42" s="279">
        <f>SUM(B41+D39+E39)</f>
        <v>12588210</v>
      </c>
      <c r="C42" s="280"/>
      <c r="D42" s="280"/>
      <c r="E42" s="280"/>
      <c r="F42" s="280"/>
      <c r="G42" s="280"/>
      <c r="H42" s="281"/>
    </row>
    <row r="43" spans="1:8" s="1" customFormat="1" ht="38.25" customHeight="1">
      <c r="A43" s="205"/>
      <c r="B43" s="197"/>
      <c r="C43" s="197"/>
      <c r="D43" s="197"/>
      <c r="E43" s="197"/>
      <c r="F43" s="197"/>
      <c r="G43" s="197"/>
      <c r="H43" s="197"/>
    </row>
    <row r="44" spans="1:8" s="1" customFormat="1" ht="38.25" customHeight="1">
      <c r="A44" s="205"/>
      <c r="B44" s="197"/>
      <c r="C44" s="197"/>
      <c r="D44" s="197"/>
      <c r="E44" s="197"/>
      <c r="F44" s="197"/>
      <c r="G44" s="197"/>
      <c r="H44" s="197"/>
    </row>
    <row r="45" spans="1:8" s="1" customFormat="1" ht="38.25" customHeight="1">
      <c r="A45" s="205"/>
      <c r="B45" s="197"/>
      <c r="C45" s="197"/>
      <c r="D45" s="197"/>
      <c r="E45" s="197"/>
      <c r="F45" s="197"/>
      <c r="G45" s="197"/>
      <c r="H45" s="197"/>
    </row>
    <row r="46" spans="1:8" s="1" customFormat="1" ht="38.25" customHeight="1">
      <c r="A46" s="205"/>
      <c r="B46" s="197"/>
      <c r="C46" s="197"/>
      <c r="D46" s="197"/>
      <c r="E46" s="197"/>
      <c r="F46" s="197"/>
      <c r="G46" s="197"/>
      <c r="H46" s="197"/>
    </row>
    <row r="47" spans="1:8" s="1" customFormat="1" ht="38.25" customHeight="1">
      <c r="A47" s="205"/>
      <c r="B47" s="197"/>
      <c r="C47" s="197"/>
      <c r="D47" s="197"/>
      <c r="E47" s="197"/>
      <c r="F47" s="197"/>
      <c r="G47" s="197"/>
      <c r="H47" s="197"/>
    </row>
    <row r="48" spans="1:8" s="1" customFormat="1" ht="38.25" customHeight="1">
      <c r="A48" s="205"/>
      <c r="B48" s="197"/>
      <c r="C48" s="197"/>
      <c r="D48" s="197"/>
      <c r="E48" s="197"/>
      <c r="F48" s="197"/>
      <c r="G48" s="197"/>
      <c r="H48" s="197"/>
    </row>
    <row r="49" spans="1:8" s="1" customFormat="1" ht="38.25" customHeight="1">
      <c r="A49" s="210" t="s">
        <v>7</v>
      </c>
      <c r="B49" s="284" t="s">
        <v>109</v>
      </c>
      <c r="C49" s="285"/>
      <c r="D49" s="285"/>
      <c r="E49" s="285"/>
      <c r="F49" s="285"/>
      <c r="G49" s="285"/>
      <c r="H49" s="286"/>
    </row>
    <row r="50" spans="1:8" s="1" customFormat="1" ht="38.25" customHeight="1" thickBot="1">
      <c r="A50" s="67" t="s">
        <v>8</v>
      </c>
      <c r="B50" s="98" t="s">
        <v>51</v>
      </c>
      <c r="C50" s="207" t="s">
        <v>10</v>
      </c>
      <c r="D50" s="207" t="s">
        <v>11</v>
      </c>
      <c r="E50" s="207" t="s">
        <v>12</v>
      </c>
      <c r="F50" s="207" t="s">
        <v>13</v>
      </c>
      <c r="G50" s="208" t="s">
        <v>54</v>
      </c>
      <c r="H50" s="209" t="s">
        <v>14</v>
      </c>
    </row>
    <row r="51" spans="1:8" s="1" customFormat="1" ht="12.75" customHeight="1">
      <c r="A51" s="110">
        <v>633</v>
      </c>
      <c r="B51" s="121"/>
      <c r="C51" s="121"/>
      <c r="D51" s="121"/>
      <c r="E51" s="122">
        <v>0</v>
      </c>
      <c r="F51" s="121"/>
      <c r="G51" s="121"/>
      <c r="H51" s="132"/>
    </row>
    <row r="52" spans="1:8" s="1" customFormat="1" ht="12.75" customHeight="1">
      <c r="A52" s="119">
        <v>636</v>
      </c>
      <c r="B52" s="124"/>
      <c r="C52" s="124"/>
      <c r="D52" s="124"/>
      <c r="E52" s="125">
        <v>10219400</v>
      </c>
      <c r="F52" s="124"/>
      <c r="G52" s="124"/>
      <c r="H52" s="126"/>
    </row>
    <row r="53" spans="1:8" s="1" customFormat="1" ht="12.75" customHeight="1">
      <c r="A53" s="119">
        <v>638</v>
      </c>
      <c r="B53" s="124"/>
      <c r="C53" s="124"/>
      <c r="D53" s="124"/>
      <c r="E53" s="125">
        <v>388130</v>
      </c>
      <c r="F53" s="124"/>
      <c r="G53" s="124"/>
      <c r="H53" s="126"/>
    </row>
    <row r="54" spans="1:8" s="1" customFormat="1" ht="12.75" customHeight="1">
      <c r="A54" s="111">
        <v>641</v>
      </c>
      <c r="B54" s="127"/>
      <c r="C54" s="128">
        <v>0</v>
      </c>
      <c r="D54" s="127"/>
      <c r="E54" s="127"/>
      <c r="F54" s="127"/>
      <c r="G54" s="127"/>
      <c r="H54" s="129"/>
    </row>
    <row r="55" spans="1:8" s="1" customFormat="1" ht="12.75" customHeight="1">
      <c r="A55" s="112">
        <v>652</v>
      </c>
      <c r="B55" s="101"/>
      <c r="C55" s="102">
        <v>0</v>
      </c>
      <c r="D55" s="109">
        <v>180000</v>
      </c>
      <c r="E55" s="101"/>
      <c r="F55" s="101"/>
      <c r="G55" s="200">
        <v>10610</v>
      </c>
      <c r="H55" s="104"/>
    </row>
    <row r="56" spans="1:8" s="1" customFormat="1" ht="12.75" customHeight="1">
      <c r="A56" s="112">
        <v>661</v>
      </c>
      <c r="B56" s="101"/>
      <c r="C56" s="102">
        <v>366000</v>
      </c>
      <c r="D56" s="103"/>
      <c r="E56" s="101"/>
      <c r="F56" s="101"/>
      <c r="G56" s="101"/>
      <c r="H56" s="104"/>
    </row>
    <row r="57" spans="1:8" s="1" customFormat="1" ht="12.75" customHeight="1">
      <c r="A57" s="112">
        <v>663</v>
      </c>
      <c r="B57" s="102"/>
      <c r="C57" s="102"/>
      <c r="D57" s="102"/>
      <c r="E57" s="102"/>
      <c r="F57" s="102">
        <v>7350</v>
      </c>
      <c r="G57" s="102"/>
      <c r="H57" s="105"/>
    </row>
    <row r="58" spans="1:8" s="1" customFormat="1" ht="12.75" customHeight="1">
      <c r="A58" s="112">
        <v>671</v>
      </c>
      <c r="B58" s="102">
        <v>1019400</v>
      </c>
      <c r="C58" s="102">
        <v>0</v>
      </c>
      <c r="D58" s="102"/>
      <c r="E58" s="102"/>
      <c r="F58" s="102"/>
      <c r="G58" s="102"/>
      <c r="H58" s="105"/>
    </row>
    <row r="59" spans="1:8" s="1" customFormat="1" ht="12.75" customHeight="1">
      <c r="A59" s="141">
        <v>683</v>
      </c>
      <c r="B59" s="102"/>
      <c r="C59" s="102">
        <v>0</v>
      </c>
      <c r="D59" s="102"/>
      <c r="E59" s="102"/>
      <c r="F59" s="102"/>
      <c r="G59" s="102"/>
      <c r="H59" s="113"/>
    </row>
    <row r="60" spans="1:8" s="1" customFormat="1" ht="12.75" customHeight="1" thickBot="1">
      <c r="A60" s="114">
        <v>722</v>
      </c>
      <c r="B60" s="211"/>
      <c r="C60" s="211">
        <v>0</v>
      </c>
      <c r="D60" s="211"/>
      <c r="E60" s="211"/>
      <c r="F60" s="211"/>
      <c r="G60" s="211">
        <v>7430</v>
      </c>
      <c r="H60" s="113"/>
    </row>
    <row r="61" spans="1:8" s="1" customFormat="1" ht="12.75" customHeight="1" thickBot="1">
      <c r="A61" s="131" t="s">
        <v>55</v>
      </c>
      <c r="B61" s="215"/>
      <c r="C61" s="215">
        <v>7660</v>
      </c>
      <c r="D61" s="215">
        <v>15000</v>
      </c>
      <c r="E61" s="215">
        <v>80000</v>
      </c>
      <c r="F61" s="215"/>
      <c r="G61" s="215">
        <v>0</v>
      </c>
      <c r="H61" s="215"/>
    </row>
    <row r="62" spans="1:8" s="1" customFormat="1" ht="27.75" customHeight="1" thickBot="1">
      <c r="A62" s="12" t="s">
        <v>15</v>
      </c>
      <c r="B62" s="212">
        <f>SUM(B51:B60)</f>
        <v>1019400</v>
      </c>
      <c r="C62" s="212">
        <f>SUM(C51:C61)</f>
        <v>373660</v>
      </c>
      <c r="D62" s="212">
        <f>SUM(D51:D60)</f>
        <v>180000</v>
      </c>
      <c r="E62" s="212">
        <f>SUM(E51:E60)</f>
        <v>10607530</v>
      </c>
      <c r="F62" s="212">
        <f>SUM(F51:F60)</f>
        <v>7350</v>
      </c>
      <c r="G62" s="213">
        <f>SUM(G51:G61)</f>
        <v>18040</v>
      </c>
      <c r="H62" s="214">
        <f>SUM(H52:H61)</f>
        <v>0</v>
      </c>
    </row>
    <row r="63" spans="1:8" s="1" customFormat="1" ht="38.25" customHeight="1" thickBot="1">
      <c r="A63" s="12" t="s">
        <v>96</v>
      </c>
      <c r="B63" s="275">
        <f>SUM(B62:H62)</f>
        <v>12205980</v>
      </c>
      <c r="C63" s="276"/>
      <c r="D63" s="276"/>
      <c r="E63" s="276"/>
      <c r="F63" s="276"/>
      <c r="G63" s="276"/>
      <c r="H63" s="277"/>
    </row>
    <row r="64" spans="1:8" s="1" customFormat="1" ht="38.25" customHeight="1" thickBot="1">
      <c r="A64" s="202" t="s">
        <v>134</v>
      </c>
      <c r="B64" s="275">
        <f>SUM(B63+D61+E61)</f>
        <v>12300980</v>
      </c>
      <c r="C64" s="276"/>
      <c r="D64" s="276"/>
      <c r="E64" s="276"/>
      <c r="F64" s="276"/>
      <c r="G64" s="276"/>
      <c r="H64" s="277"/>
    </row>
    <row r="65" spans="3:5" ht="13.5" customHeight="1">
      <c r="C65" s="19"/>
      <c r="D65" s="24"/>
      <c r="E65" s="22"/>
    </row>
    <row r="66" spans="4:5" ht="13.5" customHeight="1">
      <c r="D66" s="17"/>
      <c r="E66" s="18"/>
    </row>
    <row r="67" spans="2:5" ht="13.5" customHeight="1">
      <c r="B67" s="19"/>
      <c r="D67" s="17"/>
      <c r="E67" s="20"/>
    </row>
    <row r="68" spans="3:5" ht="13.5" customHeight="1">
      <c r="C68" s="19"/>
      <c r="D68" s="17"/>
      <c r="E68" s="28"/>
    </row>
    <row r="69" spans="3:5" ht="13.5" customHeight="1">
      <c r="C69" s="19"/>
      <c r="D69" s="24"/>
      <c r="E69" s="22"/>
    </row>
    <row r="70" spans="4:5" ht="13.5" customHeight="1">
      <c r="D70" s="23"/>
      <c r="E70" s="18"/>
    </row>
    <row r="71" spans="3:5" ht="13.5" customHeight="1">
      <c r="C71" s="19"/>
      <c r="D71" s="23"/>
      <c r="E71" s="28"/>
    </row>
    <row r="72" spans="4:5" ht="22.5" customHeight="1">
      <c r="D72" s="24"/>
      <c r="E72" s="27"/>
    </row>
    <row r="73" spans="4:5" ht="13.5" customHeight="1">
      <c r="D73" s="17"/>
      <c r="E73" s="18"/>
    </row>
    <row r="74" spans="4:5" ht="13.5" customHeight="1">
      <c r="D74" s="24"/>
      <c r="E74" s="22"/>
    </row>
    <row r="75" spans="4:5" ht="13.5" customHeight="1">
      <c r="D75" s="17"/>
      <c r="E75" s="18"/>
    </row>
    <row r="76" spans="4:5" ht="13.5" customHeight="1">
      <c r="D76" s="17"/>
      <c r="E76" s="18"/>
    </row>
    <row r="77" spans="1:5" ht="13.5" customHeight="1">
      <c r="A77" s="19"/>
      <c r="D77" s="30"/>
      <c r="E77" s="28"/>
    </row>
    <row r="78" spans="2:5" ht="13.5" customHeight="1">
      <c r="B78" s="19"/>
      <c r="C78" s="19"/>
      <c r="D78" s="31"/>
      <c r="E78" s="28"/>
    </row>
    <row r="79" spans="2:5" ht="13.5" customHeight="1">
      <c r="B79" s="19"/>
      <c r="C79" s="19"/>
      <c r="D79" s="31"/>
      <c r="E79" s="20"/>
    </row>
    <row r="80" spans="2:5" ht="13.5" customHeight="1">
      <c r="B80" s="19"/>
      <c r="C80" s="19"/>
      <c r="D80" s="24"/>
      <c r="E80" s="25"/>
    </row>
    <row r="81" spans="4:5" ht="12.75">
      <c r="D81" s="17"/>
      <c r="E81" s="18"/>
    </row>
    <row r="82" spans="2:5" ht="12.75">
      <c r="B82" s="19"/>
      <c r="D82" s="17"/>
      <c r="E82" s="28"/>
    </row>
    <row r="83" spans="3:5" ht="12.75">
      <c r="C83" s="19"/>
      <c r="D83" s="17"/>
      <c r="E83" s="20"/>
    </row>
    <row r="84" spans="3:5" ht="12.75">
      <c r="C84" s="19"/>
      <c r="D84" s="24"/>
      <c r="E84" s="22"/>
    </row>
    <row r="85" spans="4:5" ht="12.75">
      <c r="D85" s="17"/>
      <c r="E85" s="18"/>
    </row>
    <row r="86" spans="4:5" ht="12.75">
      <c r="D86" s="17"/>
      <c r="E86" s="18"/>
    </row>
    <row r="87" spans="4:5" ht="12.75">
      <c r="D87" s="32"/>
      <c r="E87" s="33"/>
    </row>
    <row r="88" spans="4:5" ht="12.75">
      <c r="D88" s="17"/>
      <c r="E88" s="18"/>
    </row>
    <row r="89" spans="4:5" ht="12.75">
      <c r="D89" s="17"/>
      <c r="E89" s="18"/>
    </row>
    <row r="90" spans="4:5" ht="12.75">
      <c r="D90" s="17"/>
      <c r="E90" s="18"/>
    </row>
    <row r="91" spans="4:5" ht="12.75">
      <c r="D91" s="24"/>
      <c r="E91" s="22"/>
    </row>
    <row r="92" spans="4:5" ht="12.75">
      <c r="D92" s="17"/>
      <c r="E92" s="18"/>
    </row>
    <row r="93" spans="4:5" ht="12.75">
      <c r="D93" s="24"/>
      <c r="E93" s="22"/>
    </row>
    <row r="94" spans="4:5" ht="12.75">
      <c r="D94" s="17"/>
      <c r="E94" s="18"/>
    </row>
    <row r="95" spans="4:5" ht="12.75">
      <c r="D95" s="17"/>
      <c r="E95" s="18"/>
    </row>
    <row r="96" spans="4:5" ht="12.75">
      <c r="D96" s="17"/>
      <c r="E96" s="18"/>
    </row>
    <row r="97" spans="4:5" ht="12.75">
      <c r="D97" s="17"/>
      <c r="E97" s="18"/>
    </row>
    <row r="98" spans="1:5" ht="28.5" customHeight="1">
      <c r="A98" s="34"/>
      <c r="B98" s="34"/>
      <c r="C98" s="34"/>
      <c r="D98" s="35"/>
      <c r="E98" s="36"/>
    </row>
    <row r="99" spans="3:5" ht="12.75">
      <c r="C99" s="19"/>
      <c r="D99" s="17"/>
      <c r="E99" s="20"/>
    </row>
    <row r="100" spans="4:5" ht="12.75">
      <c r="D100" s="37"/>
      <c r="E100" s="38"/>
    </row>
    <row r="101" spans="4:5" ht="12.75">
      <c r="D101" s="17"/>
      <c r="E101" s="18"/>
    </row>
    <row r="102" spans="4:5" ht="12.75">
      <c r="D102" s="32"/>
      <c r="E102" s="33"/>
    </row>
    <row r="103" spans="4:5" ht="12.75">
      <c r="D103" s="32"/>
      <c r="E103" s="33"/>
    </row>
    <row r="104" spans="4:5" ht="12.75">
      <c r="D104" s="17"/>
      <c r="E104" s="18"/>
    </row>
    <row r="105" spans="4:5" ht="12.75">
      <c r="D105" s="24"/>
      <c r="E105" s="22"/>
    </row>
    <row r="106" spans="4:5" ht="12.75">
      <c r="D106" s="17"/>
      <c r="E106" s="18"/>
    </row>
    <row r="107" spans="4:5" ht="12.75">
      <c r="D107" s="17"/>
      <c r="E107" s="18"/>
    </row>
    <row r="108" spans="4:5" ht="12.75">
      <c r="D108" s="24"/>
      <c r="E108" s="22"/>
    </row>
    <row r="109" spans="4:5" ht="12.75">
      <c r="D109" s="17"/>
      <c r="E109" s="18"/>
    </row>
    <row r="110" spans="4:5" ht="12.75">
      <c r="D110" s="32"/>
      <c r="E110" s="33"/>
    </row>
    <row r="111" spans="4:5" ht="12.75">
      <c r="D111" s="24"/>
      <c r="E111" s="38"/>
    </row>
    <row r="112" spans="4:5" ht="12.75">
      <c r="D112" s="23"/>
      <c r="E112" s="33"/>
    </row>
    <row r="113" spans="4:5" ht="12.75">
      <c r="D113" s="24"/>
      <c r="E113" s="22"/>
    </row>
    <row r="114" spans="4:5" ht="12.75">
      <c r="D114" s="17"/>
      <c r="E114" s="18"/>
    </row>
    <row r="115" spans="3:5" ht="12.75">
      <c r="C115" s="19"/>
      <c r="D115" s="17"/>
      <c r="E115" s="20"/>
    </row>
    <row r="116" spans="4:5" ht="12.75">
      <c r="D116" s="23"/>
      <c r="E116" s="22"/>
    </row>
    <row r="117" spans="4:5" ht="12.75">
      <c r="D117" s="23"/>
      <c r="E117" s="33"/>
    </row>
    <row r="118" spans="3:5" ht="12.75">
      <c r="C118" s="19"/>
      <c r="D118" s="23"/>
      <c r="E118" s="39"/>
    </row>
    <row r="119" spans="3:5" ht="12.75">
      <c r="C119" s="19"/>
      <c r="D119" s="24"/>
      <c r="E119" s="25"/>
    </row>
    <row r="120" spans="4:5" ht="12.75">
      <c r="D120" s="17"/>
      <c r="E120" s="18"/>
    </row>
    <row r="121" spans="4:5" ht="12.75">
      <c r="D121" s="37"/>
      <c r="E121" s="40"/>
    </row>
    <row r="122" spans="4:5" ht="11.25" customHeight="1">
      <c r="D122" s="32"/>
      <c r="E122" s="33"/>
    </row>
    <row r="123" spans="2:5" ht="24" customHeight="1">
      <c r="B123" s="19"/>
      <c r="D123" s="32"/>
      <c r="E123" s="41"/>
    </row>
    <row r="124" spans="3:5" ht="15" customHeight="1">
      <c r="C124" s="19"/>
      <c r="D124" s="32"/>
      <c r="E124" s="41"/>
    </row>
    <row r="125" spans="4:5" ht="11.25" customHeight="1">
      <c r="D125" s="37"/>
      <c r="E125" s="38"/>
    </row>
    <row r="126" spans="4:5" ht="12.75">
      <c r="D126" s="32"/>
      <c r="E126" s="33"/>
    </row>
    <row r="127" spans="2:5" ht="13.5" customHeight="1">
      <c r="B127" s="19"/>
      <c r="D127" s="32"/>
      <c r="E127" s="42"/>
    </row>
    <row r="128" spans="3:5" ht="12.75" customHeight="1">
      <c r="C128" s="19"/>
      <c r="D128" s="32"/>
      <c r="E128" s="20"/>
    </row>
    <row r="129" spans="3:5" ht="12.75" customHeight="1">
      <c r="C129" s="19"/>
      <c r="D129" s="24"/>
      <c r="E129" s="25"/>
    </row>
    <row r="130" spans="4:5" ht="12.75">
      <c r="D130" s="17"/>
      <c r="E130" s="18"/>
    </row>
    <row r="131" spans="3:5" ht="12.75">
      <c r="C131" s="19"/>
      <c r="D131" s="17"/>
      <c r="E131" s="39"/>
    </row>
    <row r="132" spans="4:5" ht="12.75">
      <c r="D132" s="37"/>
      <c r="E132" s="38"/>
    </row>
    <row r="133" spans="4:5" ht="12.75">
      <c r="D133" s="32"/>
      <c r="E133" s="33"/>
    </row>
    <row r="134" spans="4:5" ht="12.75">
      <c r="D134" s="17"/>
      <c r="E134" s="18"/>
    </row>
    <row r="135" spans="1:5" ht="19.5" customHeight="1">
      <c r="A135" s="43"/>
      <c r="B135" s="5"/>
      <c r="C135" s="5"/>
      <c r="D135" s="5"/>
      <c r="E135" s="28"/>
    </row>
    <row r="136" spans="1:5" ht="15" customHeight="1">
      <c r="A136" s="19"/>
      <c r="D136" s="30"/>
      <c r="E136" s="28"/>
    </row>
    <row r="137" spans="1:5" ht="12.75">
      <c r="A137" s="19"/>
      <c r="B137" s="19"/>
      <c r="D137" s="30"/>
      <c r="E137" s="20"/>
    </row>
    <row r="138" spans="3:5" ht="12.75">
      <c r="C138" s="19"/>
      <c r="D138" s="17"/>
      <c r="E138" s="28"/>
    </row>
    <row r="139" spans="4:5" ht="12.75">
      <c r="D139" s="21"/>
      <c r="E139" s="22"/>
    </row>
    <row r="140" spans="2:5" ht="12.75">
      <c r="B140" s="19"/>
      <c r="D140" s="17"/>
      <c r="E140" s="20"/>
    </row>
    <row r="141" spans="3:5" ht="12.75">
      <c r="C141" s="19"/>
      <c r="D141" s="17"/>
      <c r="E141" s="20"/>
    </row>
    <row r="142" spans="4:5" ht="12.75">
      <c r="D142" s="24"/>
      <c r="E142" s="25"/>
    </row>
    <row r="143" spans="3:5" ht="22.5" customHeight="1">
      <c r="C143" s="19"/>
      <c r="D143" s="17"/>
      <c r="E143" s="26"/>
    </row>
    <row r="144" spans="4:5" ht="12.75">
      <c r="D144" s="17"/>
      <c r="E144" s="25"/>
    </row>
    <row r="145" spans="2:5" ht="12.75">
      <c r="B145" s="19"/>
      <c r="D145" s="23"/>
      <c r="E145" s="28"/>
    </row>
    <row r="146" spans="3:5" ht="12.75">
      <c r="C146" s="19"/>
      <c r="D146" s="23"/>
      <c r="E146" s="29"/>
    </row>
    <row r="147" spans="4:5" ht="12.75">
      <c r="D147" s="24"/>
      <c r="E147" s="22"/>
    </row>
    <row r="148" spans="1:5" ht="13.5" customHeight="1">
      <c r="A148" s="19"/>
      <c r="D148" s="30"/>
      <c r="E148" s="28"/>
    </row>
    <row r="149" spans="2:5" ht="13.5" customHeight="1">
      <c r="B149" s="19"/>
      <c r="D149" s="17"/>
      <c r="E149" s="28"/>
    </row>
    <row r="150" spans="3:5" ht="13.5" customHeight="1">
      <c r="C150" s="19"/>
      <c r="D150" s="17"/>
      <c r="E150" s="20"/>
    </row>
    <row r="151" spans="3:5" ht="12.75">
      <c r="C151" s="19"/>
      <c r="D151" s="24"/>
      <c r="E151" s="22"/>
    </row>
    <row r="152" spans="3:5" ht="12.75">
      <c r="C152" s="19"/>
      <c r="D152" s="17"/>
      <c r="E152" s="20"/>
    </row>
    <row r="153" spans="4:5" ht="12.75">
      <c r="D153" s="37"/>
      <c r="E153" s="38"/>
    </row>
    <row r="154" spans="3:5" ht="12.75">
      <c r="C154" s="19"/>
      <c r="D154" s="23"/>
      <c r="E154" s="39"/>
    </row>
    <row r="155" spans="3:5" ht="12.75">
      <c r="C155" s="19"/>
      <c r="D155" s="24"/>
      <c r="E155" s="25"/>
    </row>
    <row r="156" spans="4:5" ht="12.75">
      <c r="D156" s="37"/>
      <c r="E156" s="44"/>
    </row>
    <row r="157" spans="2:5" ht="12.75">
      <c r="B157" s="19"/>
      <c r="D157" s="32"/>
      <c r="E157" s="42"/>
    </row>
    <row r="158" spans="3:5" ht="12.75">
      <c r="C158" s="19"/>
      <c r="D158" s="32"/>
      <c r="E158" s="20"/>
    </row>
    <row r="159" spans="3:5" ht="12.75">
      <c r="C159" s="19"/>
      <c r="D159" s="24"/>
      <c r="E159" s="25"/>
    </row>
    <row r="160" spans="3:5" ht="12.75">
      <c r="C160" s="19"/>
      <c r="D160" s="24"/>
      <c r="E160" s="25"/>
    </row>
    <row r="161" spans="4:5" ht="12.75">
      <c r="D161" s="17"/>
      <c r="E161" s="18"/>
    </row>
    <row r="162" spans="1:5" s="45" customFormat="1" ht="18" customHeight="1">
      <c r="A162" s="273"/>
      <c r="B162" s="274"/>
      <c r="C162" s="274"/>
      <c r="D162" s="274"/>
      <c r="E162" s="274"/>
    </row>
    <row r="163" spans="1:5" ht="28.5" customHeight="1">
      <c r="A163" s="34"/>
      <c r="B163" s="34"/>
      <c r="C163" s="34"/>
      <c r="D163" s="35"/>
      <c r="E163" s="36"/>
    </row>
    <row r="165" spans="1:5" ht="15.75">
      <c r="A165" s="47"/>
      <c r="B165" s="19"/>
      <c r="C165" s="19"/>
      <c r="D165" s="48"/>
      <c r="E165" s="4"/>
    </row>
    <row r="166" spans="1:5" ht="12.75">
      <c r="A166" s="19"/>
      <c r="B166" s="19"/>
      <c r="C166" s="19"/>
      <c r="D166" s="48"/>
      <c r="E166" s="4"/>
    </row>
    <row r="167" spans="1:5" ht="17.25" customHeight="1">
      <c r="A167" s="19"/>
      <c r="B167" s="19"/>
      <c r="C167" s="19"/>
      <c r="D167" s="48"/>
      <c r="E167" s="4"/>
    </row>
    <row r="168" spans="1:5" ht="13.5" customHeight="1">
      <c r="A168" s="19"/>
      <c r="B168" s="19"/>
      <c r="C168" s="19"/>
      <c r="D168" s="48"/>
      <c r="E168" s="4"/>
    </row>
    <row r="169" spans="1:5" ht="12.75">
      <c r="A169" s="19"/>
      <c r="B169" s="19"/>
      <c r="C169" s="19"/>
      <c r="D169" s="48"/>
      <c r="E169" s="4"/>
    </row>
    <row r="170" spans="1:3" ht="12.75">
      <c r="A170" s="19"/>
      <c r="B170" s="19"/>
      <c r="C170" s="19"/>
    </row>
    <row r="171" spans="1:5" ht="12.75">
      <c r="A171" s="19"/>
      <c r="B171" s="19"/>
      <c r="C171" s="19"/>
      <c r="D171" s="48"/>
      <c r="E171" s="4"/>
    </row>
    <row r="172" spans="1:5" ht="12.75">
      <c r="A172" s="19"/>
      <c r="B172" s="19"/>
      <c r="C172" s="19"/>
      <c r="D172" s="48"/>
      <c r="E172" s="49"/>
    </row>
    <row r="173" spans="1:5" ht="12.75">
      <c r="A173" s="19"/>
      <c r="B173" s="19"/>
      <c r="C173" s="19"/>
      <c r="D173" s="48"/>
      <c r="E173" s="4"/>
    </row>
    <row r="174" spans="1:5" ht="22.5" customHeight="1">
      <c r="A174" s="19"/>
      <c r="B174" s="19"/>
      <c r="C174" s="19"/>
      <c r="D174" s="48"/>
      <c r="E174" s="26"/>
    </row>
    <row r="175" spans="4:5" ht="22.5" customHeight="1">
      <c r="D175" s="24"/>
      <c r="E175" s="27"/>
    </row>
  </sheetData>
  <sheetProtection/>
  <mergeCells count="11">
    <mergeCell ref="A1:H1"/>
    <mergeCell ref="B18:H18"/>
    <mergeCell ref="A162:E162"/>
    <mergeCell ref="B41:H41"/>
    <mergeCell ref="B4:H4"/>
    <mergeCell ref="B19:H19"/>
    <mergeCell ref="B42:H42"/>
    <mergeCell ref="C27:H27"/>
    <mergeCell ref="B49:H49"/>
    <mergeCell ref="B63:H63"/>
    <mergeCell ref="B64:H64"/>
  </mergeCells>
  <printOptions horizontalCentered="1"/>
  <pageMargins left="0.25" right="0.25" top="0.75" bottom="0.75" header="0.3" footer="0.3"/>
  <pageSetup firstPageNumber="2" useFirstPageNumber="1" orientation="landscape" paperSize="9" scale="88" r:id="rId2"/>
  <headerFooter alignWithMargins="0">
    <oddFooter>&amp;R&amp;P</oddFooter>
  </headerFooter>
  <rowBreaks count="3" manualBreakCount="3">
    <brk id="25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7"/>
  <sheetViews>
    <sheetView tabSelected="1" zoomScale="90" zoomScaleNormal="90" zoomScalePageLayoutView="0" workbookViewId="0" topLeftCell="A1">
      <selection activeCell="D5" sqref="D5"/>
    </sheetView>
  </sheetViews>
  <sheetFormatPr defaultColWidth="11.421875" defaultRowHeight="12.75"/>
  <cols>
    <col min="1" max="1" width="10.28125" style="64" customWidth="1"/>
    <col min="2" max="2" width="30.57421875" style="65" customWidth="1"/>
    <col min="3" max="3" width="13.140625" style="2" customWidth="1"/>
    <col min="4" max="5" width="11.7109375" style="217" customWidth="1"/>
    <col min="6" max="6" width="10.421875" style="217" customWidth="1"/>
    <col min="7" max="7" width="11.57421875" style="190" customWidth="1"/>
    <col min="8" max="9" width="9.57421875" style="170" customWidth="1"/>
    <col min="10" max="10" width="10.421875" style="170" customWidth="1"/>
    <col min="11" max="11" width="8.8515625" style="170" customWidth="1"/>
    <col min="12" max="12" width="11.140625" style="170" customWidth="1"/>
    <col min="13" max="13" width="12.28125" style="171" customWidth="1"/>
    <col min="14" max="16384" width="11.421875" style="3" customWidth="1"/>
  </cols>
  <sheetData>
    <row r="1" spans="1:3" ht="12.75">
      <c r="A1" s="289" t="s">
        <v>113</v>
      </c>
      <c r="B1" s="289"/>
      <c r="C1" s="289"/>
    </row>
    <row r="2" spans="1:13" ht="18">
      <c r="A2" s="289" t="s">
        <v>114</v>
      </c>
      <c r="B2" s="289"/>
      <c r="C2" s="289"/>
      <c r="D2" s="287" t="s">
        <v>143</v>
      </c>
      <c r="E2" s="287"/>
      <c r="F2" s="287"/>
      <c r="G2" s="287"/>
      <c r="H2" s="287"/>
      <c r="I2" s="287"/>
      <c r="J2" s="287"/>
      <c r="K2" s="287"/>
      <c r="L2" s="172"/>
      <c r="M2" s="172"/>
    </row>
    <row r="3" spans="1:13" ht="18">
      <c r="A3" s="152" t="s">
        <v>115</v>
      </c>
      <c r="B3" s="152" t="s">
        <v>116</v>
      </c>
      <c r="C3" s="153"/>
      <c r="D3" s="287"/>
      <c r="E3" s="287"/>
      <c r="F3" s="287"/>
      <c r="G3" s="287"/>
      <c r="H3" s="287"/>
      <c r="I3" s="287"/>
      <c r="J3" s="287"/>
      <c r="K3" s="287"/>
      <c r="L3" s="172"/>
      <c r="M3" s="172"/>
    </row>
    <row r="4" spans="1:13" ht="18">
      <c r="A4" s="152" t="s">
        <v>117</v>
      </c>
      <c r="B4" s="152"/>
      <c r="C4" s="153"/>
      <c r="D4" s="287"/>
      <c r="E4" s="287"/>
      <c r="F4" s="287"/>
      <c r="G4" s="287"/>
      <c r="H4" s="287"/>
      <c r="I4" s="287"/>
      <c r="J4" s="287"/>
      <c r="K4" s="287"/>
      <c r="L4" s="172"/>
      <c r="M4" s="172"/>
    </row>
    <row r="5" spans="1:13" ht="18">
      <c r="A5" s="244" t="s">
        <v>137</v>
      </c>
      <c r="B5" s="244" t="s">
        <v>138</v>
      </c>
      <c r="C5" s="153"/>
      <c r="D5" s="245"/>
      <c r="E5" s="245"/>
      <c r="F5" s="245"/>
      <c r="G5" s="245"/>
      <c r="H5" s="245"/>
      <c r="I5" s="245"/>
      <c r="J5" s="245"/>
      <c r="K5" s="245"/>
      <c r="L5" s="172"/>
      <c r="M5" s="172"/>
    </row>
    <row r="6" spans="1:13" ht="18">
      <c r="A6" s="244" t="s">
        <v>139</v>
      </c>
      <c r="B6" s="244" t="s">
        <v>140</v>
      </c>
      <c r="C6" s="153"/>
      <c r="D6" s="218"/>
      <c r="E6" s="218"/>
      <c r="F6" s="218"/>
      <c r="G6" s="191"/>
      <c r="H6" s="189"/>
      <c r="I6" s="189"/>
      <c r="J6" s="189"/>
      <c r="K6" s="173"/>
      <c r="L6" s="172"/>
      <c r="M6" s="172"/>
    </row>
    <row r="7" spans="1:13" ht="15.75">
      <c r="A7" s="73" t="s">
        <v>111</v>
      </c>
      <c r="B7" s="154" t="s">
        <v>112</v>
      </c>
      <c r="C7" s="154"/>
      <c r="D7" s="219"/>
      <c r="E7" s="220"/>
      <c r="F7" s="220"/>
      <c r="G7" s="174"/>
      <c r="H7" s="174"/>
      <c r="I7" s="174"/>
      <c r="J7" s="174"/>
      <c r="K7" s="174"/>
      <c r="L7" s="174"/>
      <c r="M7" s="162" t="s">
        <v>52</v>
      </c>
    </row>
    <row r="8" spans="1:13" ht="63" customHeight="1">
      <c r="A8" s="303" t="s">
        <v>28</v>
      </c>
      <c r="B8" s="304"/>
      <c r="C8" s="74"/>
      <c r="D8" s="300" t="s">
        <v>9</v>
      </c>
      <c r="E8" s="290" t="s">
        <v>10</v>
      </c>
      <c r="F8" s="290" t="s">
        <v>11</v>
      </c>
      <c r="G8" s="296" t="s">
        <v>12</v>
      </c>
      <c r="H8" s="296" t="s">
        <v>16</v>
      </c>
      <c r="I8" s="296">
        <v>922</v>
      </c>
      <c r="J8" s="294" t="s">
        <v>125</v>
      </c>
      <c r="K8" s="292" t="s">
        <v>14</v>
      </c>
      <c r="L8" s="298" t="s">
        <v>107</v>
      </c>
      <c r="M8" s="298" t="s">
        <v>108</v>
      </c>
    </row>
    <row r="9" spans="1:13" ht="47.25">
      <c r="A9" s="76" t="s">
        <v>29</v>
      </c>
      <c r="B9" s="77" t="s">
        <v>30</v>
      </c>
      <c r="C9" s="75" t="s">
        <v>110</v>
      </c>
      <c r="D9" s="301"/>
      <c r="E9" s="291"/>
      <c r="F9" s="291"/>
      <c r="G9" s="297"/>
      <c r="H9" s="297"/>
      <c r="I9" s="297"/>
      <c r="J9" s="295"/>
      <c r="K9" s="293"/>
      <c r="L9" s="299"/>
      <c r="M9" s="299"/>
    </row>
    <row r="10" spans="1:13" ht="15.75">
      <c r="A10" s="78">
        <v>31</v>
      </c>
      <c r="B10" s="78" t="s">
        <v>31</v>
      </c>
      <c r="C10" s="71">
        <f>SUM(C14+C16+C19)</f>
        <v>9428200</v>
      </c>
      <c r="D10" s="221">
        <f aca="true" t="shared" si="0" ref="D10:K10">SUM(D14+D16+D19)</f>
        <v>0</v>
      </c>
      <c r="E10" s="221">
        <f t="shared" si="0"/>
        <v>3000</v>
      </c>
      <c r="F10" s="221">
        <f t="shared" si="0"/>
        <v>0</v>
      </c>
      <c r="G10" s="115">
        <f t="shared" si="0"/>
        <v>9425200</v>
      </c>
      <c r="H10" s="115">
        <f t="shared" si="0"/>
        <v>0</v>
      </c>
      <c r="I10" s="115"/>
      <c r="J10" s="115">
        <f t="shared" si="0"/>
        <v>0</v>
      </c>
      <c r="K10" s="115">
        <f t="shared" si="0"/>
        <v>0</v>
      </c>
      <c r="L10" s="175">
        <v>9711100</v>
      </c>
      <c r="M10" s="175">
        <v>10002400</v>
      </c>
    </row>
    <row r="11" spans="1:13" ht="15.75" hidden="1">
      <c r="A11" s="133">
        <v>3111</v>
      </c>
      <c r="B11" s="136" t="s">
        <v>58</v>
      </c>
      <c r="C11" s="134">
        <f>SUM(D11:K11)</f>
        <v>7330000</v>
      </c>
      <c r="D11" s="222">
        <v>0</v>
      </c>
      <c r="E11" s="223">
        <v>0</v>
      </c>
      <c r="F11" s="223">
        <v>0</v>
      </c>
      <c r="G11" s="135">
        <v>7330000</v>
      </c>
      <c r="H11" s="135"/>
      <c r="I11" s="135"/>
      <c r="J11" s="135"/>
      <c r="K11" s="135"/>
      <c r="L11" s="177"/>
      <c r="M11" s="178"/>
    </row>
    <row r="12" spans="1:13" ht="15.75" hidden="1">
      <c r="A12" s="133">
        <v>3113</v>
      </c>
      <c r="B12" s="136" t="s">
        <v>59</v>
      </c>
      <c r="C12" s="134">
        <f>SUM(D12:K12)</f>
        <v>175000</v>
      </c>
      <c r="D12" s="222">
        <v>0</v>
      </c>
      <c r="E12" s="223"/>
      <c r="F12" s="223">
        <v>0</v>
      </c>
      <c r="G12" s="135">
        <v>175000</v>
      </c>
      <c r="H12" s="135"/>
      <c r="I12" s="135"/>
      <c r="J12" s="135"/>
      <c r="K12" s="135"/>
      <c r="L12" s="177"/>
      <c r="M12" s="178"/>
    </row>
    <row r="13" spans="1:13" ht="15.75" hidden="1">
      <c r="A13" s="133">
        <v>3114</v>
      </c>
      <c r="B13" s="136" t="s">
        <v>60</v>
      </c>
      <c r="C13" s="134">
        <f>SUM(D13:K13)</f>
        <v>285000</v>
      </c>
      <c r="D13" s="222">
        <v>0</v>
      </c>
      <c r="E13" s="223"/>
      <c r="F13" s="223">
        <v>0</v>
      </c>
      <c r="G13" s="135">
        <v>285000</v>
      </c>
      <c r="H13" s="135"/>
      <c r="I13" s="135"/>
      <c r="J13" s="135"/>
      <c r="K13" s="135"/>
      <c r="L13" s="177"/>
      <c r="M13" s="178"/>
    </row>
    <row r="14" spans="1:13" ht="15.75">
      <c r="A14" s="95">
        <v>311</v>
      </c>
      <c r="B14" s="96" t="s">
        <v>32</v>
      </c>
      <c r="C14" s="94">
        <f>SUM(C11:C13)</f>
        <v>7790000</v>
      </c>
      <c r="D14" s="224">
        <f>SUM(D11:D13)</f>
        <v>0</v>
      </c>
      <c r="E14" s="224">
        <f>SUM(E11:E13)</f>
        <v>0</v>
      </c>
      <c r="F14" s="224">
        <v>0</v>
      </c>
      <c r="G14" s="117">
        <f>SUM(G11:G13)</f>
        <v>7790000</v>
      </c>
      <c r="H14" s="117">
        <f>SUM(H11:H13)</f>
        <v>0</v>
      </c>
      <c r="I14" s="117"/>
      <c r="J14" s="117">
        <f>SUM(J11:J13)</f>
        <v>0</v>
      </c>
      <c r="K14" s="117">
        <f>SUM(K11:K13)</f>
        <v>0</v>
      </c>
      <c r="L14" s="163">
        <v>0</v>
      </c>
      <c r="M14" s="117">
        <v>0</v>
      </c>
    </row>
    <row r="15" spans="1:13" ht="15.75" hidden="1">
      <c r="A15" s="133">
        <v>3121</v>
      </c>
      <c r="B15" s="137" t="s">
        <v>17</v>
      </c>
      <c r="C15" s="134">
        <f>SUM(D15:K15)</f>
        <v>294000</v>
      </c>
      <c r="D15" s="225">
        <v>0</v>
      </c>
      <c r="E15" s="223">
        <v>3000</v>
      </c>
      <c r="F15" s="223">
        <v>0</v>
      </c>
      <c r="G15" s="135">
        <v>291000</v>
      </c>
      <c r="H15" s="135"/>
      <c r="I15" s="135"/>
      <c r="J15" s="135"/>
      <c r="K15" s="135"/>
      <c r="L15" s="179"/>
      <c r="M15" s="116"/>
    </row>
    <row r="16" spans="1:13" ht="15.75">
      <c r="A16" s="95">
        <v>312</v>
      </c>
      <c r="B16" s="96" t="s">
        <v>17</v>
      </c>
      <c r="C16" s="94">
        <f>SUM(C15)</f>
        <v>294000</v>
      </c>
      <c r="D16" s="224">
        <f aca="true" t="shared" si="1" ref="D16:M16">SUM(D15)</f>
        <v>0</v>
      </c>
      <c r="E16" s="224">
        <f t="shared" si="1"/>
        <v>3000</v>
      </c>
      <c r="F16" s="224">
        <f t="shared" si="1"/>
        <v>0</v>
      </c>
      <c r="G16" s="117">
        <v>291000</v>
      </c>
      <c r="H16" s="117">
        <f t="shared" si="1"/>
        <v>0</v>
      </c>
      <c r="I16" s="117">
        <f t="shared" si="1"/>
        <v>0</v>
      </c>
      <c r="J16" s="117">
        <f t="shared" si="1"/>
        <v>0</v>
      </c>
      <c r="K16" s="117">
        <f t="shared" si="1"/>
        <v>0</v>
      </c>
      <c r="L16" s="117">
        <f t="shared" si="1"/>
        <v>0</v>
      </c>
      <c r="M16" s="117">
        <f t="shared" si="1"/>
        <v>0</v>
      </c>
    </row>
    <row r="17" spans="1:13" ht="15.75" hidden="1">
      <c r="A17" s="133">
        <v>3132</v>
      </c>
      <c r="B17" s="136" t="s">
        <v>61</v>
      </c>
      <c r="C17" s="134">
        <f>SUM(D17:K17)</f>
        <v>1211200</v>
      </c>
      <c r="D17" s="225">
        <v>0</v>
      </c>
      <c r="E17" s="223">
        <v>0</v>
      </c>
      <c r="F17" s="223"/>
      <c r="G17" s="135">
        <v>1211200</v>
      </c>
      <c r="H17" s="135"/>
      <c r="I17" s="135"/>
      <c r="J17" s="135"/>
      <c r="K17" s="135"/>
      <c r="L17" s="176"/>
      <c r="M17" s="117"/>
    </row>
    <row r="18" spans="1:13" ht="15.75" hidden="1">
      <c r="A18" s="133">
        <v>3133</v>
      </c>
      <c r="B18" s="136" t="s">
        <v>62</v>
      </c>
      <c r="C18" s="134">
        <f>SUM(D18:K18)</f>
        <v>133000</v>
      </c>
      <c r="D18" s="225">
        <v>0</v>
      </c>
      <c r="E18" s="223">
        <v>0</v>
      </c>
      <c r="F18" s="223"/>
      <c r="G18" s="135">
        <v>133000</v>
      </c>
      <c r="H18" s="135"/>
      <c r="I18" s="135"/>
      <c r="J18" s="135"/>
      <c r="K18" s="135"/>
      <c r="L18" s="176"/>
      <c r="M18" s="117"/>
    </row>
    <row r="19" spans="1:13" ht="15.75">
      <c r="A19" s="95">
        <v>313</v>
      </c>
      <c r="B19" s="138" t="s">
        <v>18</v>
      </c>
      <c r="C19" s="94">
        <f>SUM(C17:C18)</f>
        <v>1344200</v>
      </c>
      <c r="D19" s="224">
        <f aca="true" t="shared" si="2" ref="D19:M19">SUM(D17:D18)</f>
        <v>0</v>
      </c>
      <c r="E19" s="224">
        <f t="shared" si="2"/>
        <v>0</v>
      </c>
      <c r="F19" s="224">
        <f t="shared" si="2"/>
        <v>0</v>
      </c>
      <c r="G19" s="117">
        <f t="shared" si="2"/>
        <v>1344200</v>
      </c>
      <c r="H19" s="117">
        <f t="shared" si="2"/>
        <v>0</v>
      </c>
      <c r="I19" s="117">
        <f t="shared" si="2"/>
        <v>0</v>
      </c>
      <c r="J19" s="117">
        <f t="shared" si="2"/>
        <v>0</v>
      </c>
      <c r="K19" s="117">
        <f t="shared" si="2"/>
        <v>0</v>
      </c>
      <c r="L19" s="117">
        <f t="shared" si="2"/>
        <v>0</v>
      </c>
      <c r="M19" s="117">
        <f t="shared" si="2"/>
        <v>0</v>
      </c>
    </row>
    <row r="20" spans="1:13" ht="15.75">
      <c r="A20" s="78">
        <v>32</v>
      </c>
      <c r="B20" s="81" t="s">
        <v>19</v>
      </c>
      <c r="C20" s="93">
        <f aca="true" t="shared" si="3" ref="C20:K20">SUM(C25+C32+C42+C44+C50)</f>
        <v>1463410</v>
      </c>
      <c r="D20" s="226">
        <f t="shared" si="3"/>
        <v>921150</v>
      </c>
      <c r="E20" s="226">
        <f t="shared" si="3"/>
        <v>273150</v>
      </c>
      <c r="F20" s="226">
        <f t="shared" si="3"/>
        <v>161210</v>
      </c>
      <c r="G20" s="180">
        <f t="shared" si="3"/>
        <v>57400</v>
      </c>
      <c r="H20" s="180">
        <f t="shared" si="3"/>
        <v>5500</v>
      </c>
      <c r="I20" s="180">
        <f t="shared" si="3"/>
        <v>35000</v>
      </c>
      <c r="J20" s="180">
        <f t="shared" si="3"/>
        <v>10000</v>
      </c>
      <c r="K20" s="180">
        <f t="shared" si="3"/>
        <v>0</v>
      </c>
      <c r="L20" s="180">
        <v>1489000</v>
      </c>
      <c r="M20" s="181">
        <v>1534000</v>
      </c>
    </row>
    <row r="21" spans="1:13" ht="15.75" hidden="1">
      <c r="A21" s="133">
        <v>3211</v>
      </c>
      <c r="B21" s="136" t="s">
        <v>63</v>
      </c>
      <c r="C21" s="134">
        <f>SUM(D21:K21)</f>
        <v>58500</v>
      </c>
      <c r="D21" s="227">
        <v>45000</v>
      </c>
      <c r="E21" s="223">
        <v>10500</v>
      </c>
      <c r="F21" s="223">
        <v>3000</v>
      </c>
      <c r="G21" s="135">
        <v>0</v>
      </c>
      <c r="H21" s="135"/>
      <c r="I21" s="135"/>
      <c r="J21" s="135"/>
      <c r="K21" s="135"/>
      <c r="L21" s="163"/>
      <c r="M21" s="117"/>
    </row>
    <row r="22" spans="1:13" ht="15.75" hidden="1">
      <c r="A22" s="133">
        <v>3212</v>
      </c>
      <c r="B22" s="136" t="s">
        <v>64</v>
      </c>
      <c r="C22" s="134">
        <f>SUM(D22:K22)</f>
        <v>369860</v>
      </c>
      <c r="D22" s="227">
        <v>340000</v>
      </c>
      <c r="E22" s="223">
        <v>29860</v>
      </c>
      <c r="F22" s="223"/>
      <c r="G22" s="135"/>
      <c r="H22" s="135"/>
      <c r="I22" s="135"/>
      <c r="J22" s="135"/>
      <c r="K22" s="135"/>
      <c r="L22" s="163"/>
      <c r="M22" s="117"/>
    </row>
    <row r="23" spans="1:13" ht="15.75" hidden="1">
      <c r="A23" s="133">
        <v>3213</v>
      </c>
      <c r="B23" s="136" t="s">
        <v>65</v>
      </c>
      <c r="C23" s="134">
        <f>SUM(D23:K23)</f>
        <v>6000</v>
      </c>
      <c r="D23" s="227">
        <v>6000</v>
      </c>
      <c r="E23" s="223"/>
      <c r="F23" s="223"/>
      <c r="G23" s="135"/>
      <c r="H23" s="135"/>
      <c r="I23" s="135"/>
      <c r="J23" s="135"/>
      <c r="K23" s="135"/>
      <c r="L23" s="163"/>
      <c r="M23" s="117"/>
    </row>
    <row r="24" spans="1:13" ht="15.75" hidden="1">
      <c r="A24" s="133">
        <v>3214</v>
      </c>
      <c r="B24" s="136" t="s">
        <v>66</v>
      </c>
      <c r="C24" s="134">
        <f>SUM(D24:K24)</f>
        <v>4200</v>
      </c>
      <c r="D24" s="227">
        <v>3500</v>
      </c>
      <c r="E24" s="223">
        <v>700</v>
      </c>
      <c r="F24" s="223"/>
      <c r="G24" s="135"/>
      <c r="H24" s="135"/>
      <c r="I24" s="135"/>
      <c r="J24" s="135"/>
      <c r="K24" s="135"/>
      <c r="L24" s="163"/>
      <c r="M24" s="117"/>
    </row>
    <row r="25" spans="1:13" ht="15.75">
      <c r="A25" s="95">
        <v>321</v>
      </c>
      <c r="B25" s="96" t="s">
        <v>20</v>
      </c>
      <c r="C25" s="94">
        <f>SUM(C21:C24)</f>
        <v>438560</v>
      </c>
      <c r="D25" s="224">
        <f aca="true" t="shared" si="4" ref="D25:M25">SUM(D21:D24)</f>
        <v>394500</v>
      </c>
      <c r="E25" s="224">
        <f t="shared" si="4"/>
        <v>41060</v>
      </c>
      <c r="F25" s="224">
        <f t="shared" si="4"/>
        <v>3000</v>
      </c>
      <c r="G25" s="117">
        <f t="shared" si="4"/>
        <v>0</v>
      </c>
      <c r="H25" s="117">
        <f t="shared" si="4"/>
        <v>0</v>
      </c>
      <c r="I25" s="117">
        <f t="shared" si="4"/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</row>
    <row r="26" spans="1:13" ht="15.75" hidden="1">
      <c r="A26" s="79">
        <v>3221</v>
      </c>
      <c r="B26" s="80" t="s">
        <v>67</v>
      </c>
      <c r="C26" s="71">
        <f aca="true" t="shared" si="5" ref="C26:C31">SUM(D26:K26)</f>
        <v>69300</v>
      </c>
      <c r="D26" s="228">
        <v>64000</v>
      </c>
      <c r="E26" s="229">
        <v>600</v>
      </c>
      <c r="F26" s="229">
        <v>4500</v>
      </c>
      <c r="G26" s="116">
        <v>200</v>
      </c>
      <c r="H26" s="116"/>
      <c r="I26" s="116"/>
      <c r="J26" s="116"/>
      <c r="K26" s="115"/>
      <c r="L26" s="179"/>
      <c r="M26" s="116"/>
    </row>
    <row r="27" spans="1:13" ht="15.75" customHeight="1" hidden="1">
      <c r="A27" s="79">
        <v>3222</v>
      </c>
      <c r="B27" s="80" t="s">
        <v>68</v>
      </c>
      <c r="C27" s="71">
        <f t="shared" si="5"/>
        <v>151100</v>
      </c>
      <c r="D27" s="228">
        <v>15600</v>
      </c>
      <c r="E27" s="229">
        <v>79890</v>
      </c>
      <c r="F27" s="229">
        <v>13610</v>
      </c>
      <c r="G27" s="116">
        <v>40500</v>
      </c>
      <c r="H27" s="116">
        <v>1500</v>
      </c>
      <c r="I27" s="116"/>
      <c r="J27" s="116"/>
      <c r="K27" s="115"/>
      <c r="L27" s="179"/>
      <c r="M27" s="116"/>
    </row>
    <row r="28" spans="1:13" ht="15.75" hidden="1">
      <c r="A28" s="79">
        <v>3223</v>
      </c>
      <c r="B28" s="80" t="s">
        <v>69</v>
      </c>
      <c r="C28" s="71">
        <f t="shared" si="5"/>
        <v>254800</v>
      </c>
      <c r="D28" s="228">
        <v>204800</v>
      </c>
      <c r="E28" s="229">
        <v>33000</v>
      </c>
      <c r="F28" s="229">
        <v>15000</v>
      </c>
      <c r="G28" s="116">
        <v>2000</v>
      </c>
      <c r="H28" s="116"/>
      <c r="I28" s="116"/>
      <c r="J28" s="116"/>
      <c r="K28" s="115"/>
      <c r="L28" s="179"/>
      <c r="M28" s="116"/>
    </row>
    <row r="29" spans="1:13" ht="15.75" hidden="1">
      <c r="A29" s="79">
        <v>3224</v>
      </c>
      <c r="B29" s="80" t="s">
        <v>70</v>
      </c>
      <c r="C29" s="71">
        <f t="shared" si="5"/>
        <v>27100</v>
      </c>
      <c r="D29" s="228">
        <v>16600</v>
      </c>
      <c r="E29" s="229">
        <v>10000</v>
      </c>
      <c r="F29" s="229">
        <v>500</v>
      </c>
      <c r="G29" s="116"/>
      <c r="H29" s="116"/>
      <c r="I29" s="116"/>
      <c r="J29" s="116"/>
      <c r="K29" s="115"/>
      <c r="L29" s="179"/>
      <c r="M29" s="116"/>
    </row>
    <row r="30" spans="1:13" ht="15.75" hidden="1">
      <c r="A30" s="79">
        <v>3225</v>
      </c>
      <c r="B30" s="80" t="s">
        <v>71</v>
      </c>
      <c r="C30" s="71">
        <f t="shared" si="5"/>
        <v>13000</v>
      </c>
      <c r="D30" s="228">
        <v>6000</v>
      </c>
      <c r="E30" s="229">
        <v>0</v>
      </c>
      <c r="F30" s="229">
        <v>0</v>
      </c>
      <c r="G30" s="116"/>
      <c r="H30" s="116"/>
      <c r="I30" s="116"/>
      <c r="J30" s="116">
        <v>7000</v>
      </c>
      <c r="K30" s="115"/>
      <c r="L30" s="179"/>
      <c r="M30" s="116"/>
    </row>
    <row r="31" spans="1:13" ht="15.75" hidden="1">
      <c r="A31" s="79">
        <v>3227</v>
      </c>
      <c r="B31" s="80" t="s">
        <v>72</v>
      </c>
      <c r="C31" s="71">
        <f t="shared" si="5"/>
        <v>6500</v>
      </c>
      <c r="D31" s="228">
        <v>3500</v>
      </c>
      <c r="E31" s="229">
        <v>0</v>
      </c>
      <c r="F31" s="229"/>
      <c r="G31" s="116">
        <v>0</v>
      </c>
      <c r="H31" s="116"/>
      <c r="I31" s="116"/>
      <c r="J31" s="116">
        <v>3000</v>
      </c>
      <c r="K31" s="115"/>
      <c r="L31" s="179"/>
      <c r="M31" s="116"/>
    </row>
    <row r="32" spans="1:13" ht="15.75">
      <c r="A32" s="95">
        <v>322</v>
      </c>
      <c r="B32" s="138" t="s">
        <v>33</v>
      </c>
      <c r="C32" s="94">
        <f>SUM(C26:C31)</f>
        <v>521800</v>
      </c>
      <c r="D32" s="224">
        <f>SUM(D26:D31)</f>
        <v>310500</v>
      </c>
      <c r="E32" s="226">
        <f aca="true" t="shared" si="6" ref="E32:K32">SUM(E26:E31)</f>
        <v>123490</v>
      </c>
      <c r="F32" s="226">
        <f t="shared" si="6"/>
        <v>33610</v>
      </c>
      <c r="G32" s="180">
        <f t="shared" si="6"/>
        <v>42700</v>
      </c>
      <c r="H32" s="180">
        <f t="shared" si="6"/>
        <v>1500</v>
      </c>
      <c r="I32" s="180"/>
      <c r="J32" s="180">
        <f t="shared" si="6"/>
        <v>10000</v>
      </c>
      <c r="K32" s="180">
        <f t="shared" si="6"/>
        <v>0</v>
      </c>
      <c r="L32" s="180">
        <v>0</v>
      </c>
      <c r="M32" s="181">
        <v>0</v>
      </c>
    </row>
    <row r="33" spans="1:13" ht="15.75" hidden="1">
      <c r="A33" s="133">
        <v>3231</v>
      </c>
      <c r="B33" s="136" t="s">
        <v>73</v>
      </c>
      <c r="C33" s="134">
        <f aca="true" t="shared" si="7" ref="C33:C41">SUM(D33:K33)</f>
        <v>61900</v>
      </c>
      <c r="D33" s="227">
        <v>18800</v>
      </c>
      <c r="E33" s="223">
        <v>13000</v>
      </c>
      <c r="F33" s="223">
        <v>30100</v>
      </c>
      <c r="G33" s="135">
        <v>0</v>
      </c>
      <c r="H33" s="135"/>
      <c r="I33" s="135"/>
      <c r="J33" s="135"/>
      <c r="K33" s="135"/>
      <c r="L33" s="176"/>
      <c r="M33" s="117"/>
    </row>
    <row r="34" spans="1:13" ht="15.75" hidden="1">
      <c r="A34" s="133">
        <v>3232</v>
      </c>
      <c r="B34" s="136" t="s">
        <v>74</v>
      </c>
      <c r="C34" s="134">
        <f t="shared" si="7"/>
        <v>155000</v>
      </c>
      <c r="D34" s="227">
        <v>95000</v>
      </c>
      <c r="E34" s="223">
        <v>25000</v>
      </c>
      <c r="F34" s="223"/>
      <c r="G34" s="135"/>
      <c r="H34" s="135"/>
      <c r="I34" s="135">
        <v>35000</v>
      </c>
      <c r="J34" s="135"/>
      <c r="K34" s="135"/>
      <c r="L34" s="176"/>
      <c r="M34" s="117"/>
    </row>
    <row r="35" spans="1:13" ht="15.75" hidden="1">
      <c r="A35" s="133">
        <v>3233</v>
      </c>
      <c r="B35" s="136" t="s">
        <v>75</v>
      </c>
      <c r="C35" s="134">
        <f t="shared" si="7"/>
        <v>7500</v>
      </c>
      <c r="D35" s="227">
        <v>3500</v>
      </c>
      <c r="E35" s="223">
        <v>4000</v>
      </c>
      <c r="F35" s="223"/>
      <c r="G35" s="135">
        <v>0</v>
      </c>
      <c r="H35" s="135"/>
      <c r="I35" s="135"/>
      <c r="J35" s="135"/>
      <c r="K35" s="135"/>
      <c r="L35" s="176"/>
      <c r="M35" s="117"/>
    </row>
    <row r="36" spans="1:13" ht="15.75" hidden="1">
      <c r="A36" s="133">
        <v>3234</v>
      </c>
      <c r="B36" s="136" t="s">
        <v>76</v>
      </c>
      <c r="C36" s="134">
        <f t="shared" si="7"/>
        <v>34750</v>
      </c>
      <c r="D36" s="227">
        <v>19750</v>
      </c>
      <c r="E36" s="223">
        <v>15000</v>
      </c>
      <c r="F36" s="223"/>
      <c r="G36" s="135"/>
      <c r="H36" s="135"/>
      <c r="I36" s="135"/>
      <c r="J36" s="135"/>
      <c r="K36" s="135"/>
      <c r="L36" s="176"/>
      <c r="M36" s="117"/>
    </row>
    <row r="37" spans="1:13" ht="15.75" hidden="1">
      <c r="A37" s="133">
        <v>3235</v>
      </c>
      <c r="B37" s="136" t="s">
        <v>77</v>
      </c>
      <c r="C37" s="134">
        <f t="shared" si="7"/>
        <v>16000</v>
      </c>
      <c r="D37" s="227">
        <v>2500</v>
      </c>
      <c r="E37" s="223">
        <v>13500</v>
      </c>
      <c r="F37" s="223"/>
      <c r="G37" s="135">
        <v>0</v>
      </c>
      <c r="H37" s="135"/>
      <c r="I37" s="135"/>
      <c r="J37" s="135"/>
      <c r="K37" s="135"/>
      <c r="L37" s="176"/>
      <c r="M37" s="117"/>
    </row>
    <row r="38" spans="1:13" ht="15.75" hidden="1">
      <c r="A38" s="133">
        <v>3236</v>
      </c>
      <c r="B38" s="136" t="s">
        <v>78</v>
      </c>
      <c r="C38" s="134">
        <f t="shared" si="7"/>
        <v>40000</v>
      </c>
      <c r="D38" s="227">
        <v>30000</v>
      </c>
      <c r="E38" s="223">
        <v>10000</v>
      </c>
      <c r="F38" s="223"/>
      <c r="G38" s="135"/>
      <c r="H38" s="135"/>
      <c r="I38" s="135"/>
      <c r="J38" s="135"/>
      <c r="K38" s="135"/>
      <c r="L38" s="176"/>
      <c r="M38" s="117"/>
    </row>
    <row r="39" spans="1:13" ht="15.75" hidden="1">
      <c r="A39" s="133">
        <v>3237</v>
      </c>
      <c r="B39" s="136" t="s">
        <v>79</v>
      </c>
      <c r="C39" s="134">
        <f t="shared" si="7"/>
        <v>11300</v>
      </c>
      <c r="D39" s="227">
        <v>3000</v>
      </c>
      <c r="E39" s="223">
        <v>0</v>
      </c>
      <c r="F39" s="223"/>
      <c r="G39" s="135">
        <v>8300</v>
      </c>
      <c r="H39" s="135"/>
      <c r="I39" s="135"/>
      <c r="J39" s="135"/>
      <c r="K39" s="135"/>
      <c r="L39" s="176"/>
      <c r="M39" s="117"/>
    </row>
    <row r="40" spans="1:13" ht="15.75" hidden="1">
      <c r="A40" s="133">
        <v>3238</v>
      </c>
      <c r="B40" s="136" t="s">
        <v>80</v>
      </c>
      <c r="C40" s="134">
        <f t="shared" si="7"/>
        <v>5850</v>
      </c>
      <c r="D40" s="227">
        <v>5850</v>
      </c>
      <c r="E40" s="223"/>
      <c r="F40" s="223"/>
      <c r="G40" s="135"/>
      <c r="H40" s="135"/>
      <c r="I40" s="135"/>
      <c r="J40" s="135"/>
      <c r="K40" s="135"/>
      <c r="L40" s="176"/>
      <c r="M40" s="117"/>
    </row>
    <row r="41" spans="1:13" ht="15.75" hidden="1">
      <c r="A41" s="133">
        <v>3239</v>
      </c>
      <c r="B41" s="136" t="s">
        <v>81</v>
      </c>
      <c r="C41" s="134">
        <f t="shared" si="7"/>
        <v>35050</v>
      </c>
      <c r="D41" s="227">
        <v>21550</v>
      </c>
      <c r="E41" s="223">
        <v>5500</v>
      </c>
      <c r="F41" s="223">
        <v>8000</v>
      </c>
      <c r="G41" s="135">
        <v>0</v>
      </c>
      <c r="H41" s="135"/>
      <c r="I41" s="135"/>
      <c r="J41" s="135"/>
      <c r="K41" s="135"/>
      <c r="L41" s="176"/>
      <c r="M41" s="117"/>
    </row>
    <row r="42" spans="1:13" ht="15.75">
      <c r="A42" s="95">
        <v>323</v>
      </c>
      <c r="B42" s="96" t="s">
        <v>21</v>
      </c>
      <c r="C42" s="94">
        <f>SUM(C33:C41)</f>
        <v>367350</v>
      </c>
      <c r="D42" s="224">
        <f>SUM(D33:D41)</f>
        <v>199950</v>
      </c>
      <c r="E42" s="224">
        <f>SUM(E33:E41)</f>
        <v>86000</v>
      </c>
      <c r="F42" s="226">
        <f aca="true" t="shared" si="8" ref="F42:M42">SUM(F33:F41)</f>
        <v>38100</v>
      </c>
      <c r="G42" s="180">
        <f t="shared" si="8"/>
        <v>8300</v>
      </c>
      <c r="H42" s="180">
        <f t="shared" si="8"/>
        <v>0</v>
      </c>
      <c r="I42" s="180">
        <f t="shared" si="8"/>
        <v>35000</v>
      </c>
      <c r="J42" s="180">
        <f t="shared" si="8"/>
        <v>0</v>
      </c>
      <c r="K42" s="180">
        <f t="shared" si="8"/>
        <v>0</v>
      </c>
      <c r="L42" s="180">
        <f t="shared" si="8"/>
        <v>0</v>
      </c>
      <c r="M42" s="180">
        <f t="shared" si="8"/>
        <v>0</v>
      </c>
    </row>
    <row r="43" spans="1:13" ht="15.75" hidden="1">
      <c r="A43" s="133">
        <v>3241</v>
      </c>
      <c r="B43" s="137" t="s">
        <v>34</v>
      </c>
      <c r="C43" s="134">
        <f aca="true" t="shared" si="9" ref="C43:C49">SUM(D43:K43)</f>
        <v>5800</v>
      </c>
      <c r="D43" s="227">
        <v>0</v>
      </c>
      <c r="E43" s="223">
        <v>0</v>
      </c>
      <c r="F43" s="223"/>
      <c r="G43" s="135">
        <v>5800</v>
      </c>
      <c r="H43" s="135"/>
      <c r="I43" s="135"/>
      <c r="J43" s="135"/>
      <c r="K43" s="135"/>
      <c r="L43" s="176"/>
      <c r="M43" s="117"/>
    </row>
    <row r="44" spans="1:13" ht="15.75">
      <c r="A44" s="95">
        <v>324</v>
      </c>
      <c r="B44" s="96" t="s">
        <v>34</v>
      </c>
      <c r="C44" s="94">
        <f t="shared" si="9"/>
        <v>5800</v>
      </c>
      <c r="D44" s="224">
        <v>0</v>
      </c>
      <c r="E44" s="224">
        <v>0</v>
      </c>
      <c r="F44" s="224">
        <f aca="true" t="shared" si="10" ref="F44:K44">SUM(F43)</f>
        <v>0</v>
      </c>
      <c r="G44" s="117">
        <f t="shared" si="10"/>
        <v>5800</v>
      </c>
      <c r="H44" s="117">
        <f t="shared" si="10"/>
        <v>0</v>
      </c>
      <c r="I44" s="117"/>
      <c r="J44" s="117">
        <f t="shared" si="10"/>
        <v>0</v>
      </c>
      <c r="K44" s="117">
        <f t="shared" si="10"/>
        <v>0</v>
      </c>
      <c r="L44" s="117">
        <v>0</v>
      </c>
      <c r="M44" s="117">
        <v>0</v>
      </c>
    </row>
    <row r="45" spans="1:13" ht="15.75" hidden="1">
      <c r="A45" s="133">
        <v>3292</v>
      </c>
      <c r="B45" s="137" t="s">
        <v>82</v>
      </c>
      <c r="C45" s="134">
        <f t="shared" si="9"/>
        <v>32000</v>
      </c>
      <c r="D45" s="227">
        <v>5400</v>
      </c>
      <c r="E45" s="223">
        <v>13100</v>
      </c>
      <c r="F45" s="223">
        <v>13500</v>
      </c>
      <c r="G45" s="135">
        <v>0</v>
      </c>
      <c r="H45" s="135"/>
      <c r="I45" s="135"/>
      <c r="J45" s="135"/>
      <c r="K45" s="135"/>
      <c r="L45" s="176"/>
      <c r="M45" s="117"/>
    </row>
    <row r="46" spans="1:13" ht="15.75" hidden="1">
      <c r="A46" s="133">
        <v>3293</v>
      </c>
      <c r="B46" s="137" t="s">
        <v>83</v>
      </c>
      <c r="C46" s="134">
        <f t="shared" si="9"/>
        <v>3400</v>
      </c>
      <c r="D46" s="227">
        <v>1800</v>
      </c>
      <c r="E46" s="223">
        <v>1000</v>
      </c>
      <c r="F46" s="223"/>
      <c r="G46" s="135">
        <v>600</v>
      </c>
      <c r="H46" s="135"/>
      <c r="I46" s="135"/>
      <c r="J46" s="135"/>
      <c r="K46" s="135"/>
      <c r="L46" s="176"/>
      <c r="M46" s="117"/>
    </row>
    <row r="47" spans="1:13" ht="15.75" hidden="1">
      <c r="A47" s="133">
        <v>3294</v>
      </c>
      <c r="B47" s="137" t="s">
        <v>84</v>
      </c>
      <c r="C47" s="134">
        <f t="shared" si="9"/>
        <v>1000</v>
      </c>
      <c r="D47" s="227">
        <v>1000</v>
      </c>
      <c r="E47" s="223"/>
      <c r="F47" s="223"/>
      <c r="G47" s="135"/>
      <c r="H47" s="135"/>
      <c r="I47" s="135"/>
      <c r="J47" s="135"/>
      <c r="K47" s="135"/>
      <c r="L47" s="176"/>
      <c r="M47" s="117"/>
    </row>
    <row r="48" spans="1:13" ht="15.75" hidden="1">
      <c r="A48" s="133">
        <v>3295</v>
      </c>
      <c r="B48" s="137" t="s">
        <v>85</v>
      </c>
      <c r="C48" s="134">
        <f t="shared" si="9"/>
        <v>2000</v>
      </c>
      <c r="D48" s="227">
        <v>2000</v>
      </c>
      <c r="E48" s="223"/>
      <c r="F48" s="223"/>
      <c r="G48" s="135"/>
      <c r="H48" s="135"/>
      <c r="I48" s="135"/>
      <c r="J48" s="135"/>
      <c r="K48" s="135"/>
      <c r="L48" s="176"/>
      <c r="M48" s="117"/>
    </row>
    <row r="49" spans="1:13" ht="15.75" hidden="1">
      <c r="A49" s="133">
        <v>3299</v>
      </c>
      <c r="B49" s="137" t="s">
        <v>35</v>
      </c>
      <c r="C49" s="134">
        <f t="shared" si="9"/>
        <v>91500</v>
      </c>
      <c r="D49" s="227">
        <v>6000</v>
      </c>
      <c r="E49" s="223">
        <v>8500</v>
      </c>
      <c r="F49" s="223">
        <v>73000</v>
      </c>
      <c r="G49" s="135">
        <v>0</v>
      </c>
      <c r="H49" s="135">
        <v>4000</v>
      </c>
      <c r="I49" s="135"/>
      <c r="J49" s="135"/>
      <c r="K49" s="135"/>
      <c r="L49" s="176"/>
      <c r="M49" s="117"/>
    </row>
    <row r="50" spans="1:13" ht="15.75">
      <c r="A50" s="95">
        <v>329</v>
      </c>
      <c r="B50" s="96" t="s">
        <v>35</v>
      </c>
      <c r="C50" s="94">
        <f>SUM(C45:C49)</f>
        <v>129900</v>
      </c>
      <c r="D50" s="226">
        <f>SUM(D45:D49)</f>
        <v>16200</v>
      </c>
      <c r="E50" s="226">
        <f aca="true" t="shared" si="11" ref="E50:K50">SUM(E45:E49)</f>
        <v>22600</v>
      </c>
      <c r="F50" s="226">
        <f t="shared" si="11"/>
        <v>86500</v>
      </c>
      <c r="G50" s="180">
        <f t="shared" si="11"/>
        <v>600</v>
      </c>
      <c r="H50" s="180">
        <f t="shared" si="11"/>
        <v>4000</v>
      </c>
      <c r="I50" s="180"/>
      <c r="J50" s="180">
        <f t="shared" si="11"/>
        <v>0</v>
      </c>
      <c r="K50" s="180">
        <f t="shared" si="11"/>
        <v>0</v>
      </c>
      <c r="L50" s="180">
        <v>0</v>
      </c>
      <c r="M50" s="181">
        <v>0</v>
      </c>
    </row>
    <row r="51" spans="1:13" ht="15.75">
      <c r="A51" s="78">
        <v>34</v>
      </c>
      <c r="B51" s="81" t="s">
        <v>36</v>
      </c>
      <c r="C51" s="71">
        <f>SUM(C52:C53)</f>
        <v>6700</v>
      </c>
      <c r="D51" s="221">
        <f>SUM(D52:D53)</f>
        <v>6650</v>
      </c>
      <c r="E51" s="226">
        <f aca="true" t="shared" si="12" ref="E51:K51">SUM(E54)</f>
        <v>50</v>
      </c>
      <c r="F51" s="226">
        <f t="shared" si="12"/>
        <v>0</v>
      </c>
      <c r="G51" s="180">
        <f t="shared" si="12"/>
        <v>0</v>
      </c>
      <c r="H51" s="180">
        <f t="shared" si="12"/>
        <v>0</v>
      </c>
      <c r="I51" s="180"/>
      <c r="J51" s="180">
        <f t="shared" si="12"/>
        <v>0</v>
      </c>
      <c r="K51" s="180">
        <f t="shared" si="12"/>
        <v>0</v>
      </c>
      <c r="L51" s="180">
        <v>7000</v>
      </c>
      <c r="M51" s="181">
        <v>7200</v>
      </c>
    </row>
    <row r="52" spans="1:13" ht="15.75" hidden="1">
      <c r="A52" s="133">
        <v>3431</v>
      </c>
      <c r="B52" s="136" t="s">
        <v>86</v>
      </c>
      <c r="C52" s="134">
        <f aca="true" t="shared" si="13" ref="C52:C57">SUM(D52:K52)</f>
        <v>6550</v>
      </c>
      <c r="D52" s="227">
        <v>6550</v>
      </c>
      <c r="E52" s="227"/>
      <c r="F52" s="227"/>
      <c r="G52" s="139">
        <v>0</v>
      </c>
      <c r="H52" s="139"/>
      <c r="I52" s="139"/>
      <c r="J52" s="139"/>
      <c r="K52" s="139"/>
      <c r="L52" s="176"/>
      <c r="M52" s="135"/>
    </row>
    <row r="53" spans="1:13" ht="15.75" hidden="1">
      <c r="A53" s="133">
        <v>3433</v>
      </c>
      <c r="B53" s="136" t="s">
        <v>87</v>
      </c>
      <c r="C53" s="134">
        <f t="shared" si="13"/>
        <v>150</v>
      </c>
      <c r="D53" s="227">
        <v>100</v>
      </c>
      <c r="E53" s="227">
        <v>50</v>
      </c>
      <c r="F53" s="227"/>
      <c r="G53" s="139">
        <v>0</v>
      </c>
      <c r="H53" s="139"/>
      <c r="I53" s="139"/>
      <c r="J53" s="139"/>
      <c r="K53" s="139"/>
      <c r="L53" s="176"/>
      <c r="M53" s="135"/>
    </row>
    <row r="54" spans="1:13" ht="15.75">
      <c r="A54" s="95">
        <v>343</v>
      </c>
      <c r="B54" s="96" t="s">
        <v>22</v>
      </c>
      <c r="C54" s="94">
        <f t="shared" si="13"/>
        <v>6700</v>
      </c>
      <c r="D54" s="224">
        <f>SUM(D52:D53)</f>
        <v>6650</v>
      </c>
      <c r="E54" s="224">
        <f aca="true" t="shared" si="14" ref="E54:M54">SUM(E52:E53)</f>
        <v>50</v>
      </c>
      <c r="F54" s="224">
        <f t="shared" si="14"/>
        <v>0</v>
      </c>
      <c r="G54" s="117">
        <f t="shared" si="14"/>
        <v>0</v>
      </c>
      <c r="H54" s="117">
        <f t="shared" si="14"/>
        <v>0</v>
      </c>
      <c r="I54" s="117">
        <f t="shared" si="14"/>
        <v>0</v>
      </c>
      <c r="J54" s="117">
        <f t="shared" si="14"/>
        <v>0</v>
      </c>
      <c r="K54" s="117">
        <f t="shared" si="14"/>
        <v>0</v>
      </c>
      <c r="L54" s="117">
        <f t="shared" si="14"/>
        <v>0</v>
      </c>
      <c r="M54" s="117">
        <f t="shared" si="14"/>
        <v>0</v>
      </c>
    </row>
    <row r="55" spans="1:13" ht="15.75">
      <c r="A55" s="78">
        <v>37</v>
      </c>
      <c r="B55" s="91" t="s">
        <v>37</v>
      </c>
      <c r="C55" s="71">
        <f t="shared" si="13"/>
        <v>0</v>
      </c>
      <c r="D55" s="221"/>
      <c r="E55" s="221">
        <f aca="true" t="shared" si="15" ref="E55:K55">SUM(E56)</f>
        <v>0</v>
      </c>
      <c r="F55" s="221">
        <f t="shared" si="15"/>
        <v>0</v>
      </c>
      <c r="G55" s="115">
        <v>0</v>
      </c>
      <c r="H55" s="115">
        <f t="shared" si="15"/>
        <v>0</v>
      </c>
      <c r="I55" s="115"/>
      <c r="J55" s="115">
        <f t="shared" si="15"/>
        <v>0</v>
      </c>
      <c r="K55" s="115">
        <f t="shared" si="15"/>
        <v>0</v>
      </c>
      <c r="L55" s="179">
        <v>0</v>
      </c>
      <c r="M55" s="116">
        <v>0</v>
      </c>
    </row>
    <row r="56" spans="1:13" ht="15.75">
      <c r="A56" s="79">
        <v>372</v>
      </c>
      <c r="B56" s="90" t="s">
        <v>53</v>
      </c>
      <c r="C56" s="71">
        <f t="shared" si="13"/>
        <v>0</v>
      </c>
      <c r="D56" s="228"/>
      <c r="E56" s="229">
        <v>0</v>
      </c>
      <c r="F56" s="229">
        <v>0</v>
      </c>
      <c r="G56" s="116">
        <v>0</v>
      </c>
      <c r="H56" s="116"/>
      <c r="I56" s="116"/>
      <c r="J56" s="116"/>
      <c r="K56" s="115"/>
      <c r="L56" s="179">
        <v>0</v>
      </c>
      <c r="M56" s="116">
        <v>0</v>
      </c>
    </row>
    <row r="57" spans="1:13" ht="15.75">
      <c r="A57" s="78">
        <v>38</v>
      </c>
      <c r="B57" s="91" t="s">
        <v>38</v>
      </c>
      <c r="C57" s="71">
        <f t="shared" si="13"/>
        <v>1400</v>
      </c>
      <c r="D57" s="226"/>
      <c r="E57" s="221">
        <v>0</v>
      </c>
      <c r="F57" s="221">
        <v>0</v>
      </c>
      <c r="G57" s="115">
        <v>0</v>
      </c>
      <c r="H57" s="115">
        <f>SUM(H59)</f>
        <v>1400</v>
      </c>
      <c r="I57" s="115"/>
      <c r="J57" s="115">
        <f>SUM(J59)</f>
        <v>0</v>
      </c>
      <c r="K57" s="115">
        <f>SUM(K59)</f>
        <v>0</v>
      </c>
      <c r="L57" s="163">
        <v>1500</v>
      </c>
      <c r="M57" s="117">
        <v>1600</v>
      </c>
    </row>
    <row r="58" spans="1:13" ht="15.75" hidden="1">
      <c r="A58" s="78">
        <v>3812</v>
      </c>
      <c r="B58" s="91" t="s">
        <v>88</v>
      </c>
      <c r="C58" s="71"/>
      <c r="D58" s="226"/>
      <c r="E58" s="221"/>
      <c r="F58" s="221"/>
      <c r="G58" s="115">
        <v>0</v>
      </c>
      <c r="H58" s="115">
        <v>0</v>
      </c>
      <c r="I58" s="115"/>
      <c r="J58" s="115"/>
      <c r="K58" s="115"/>
      <c r="L58" s="163"/>
      <c r="M58" s="117"/>
    </row>
    <row r="59" spans="1:13" ht="15.75">
      <c r="A59" s="95">
        <v>381</v>
      </c>
      <c r="B59" s="140" t="s">
        <v>39</v>
      </c>
      <c r="C59" s="94">
        <f>SUM(D59:K59)</f>
        <v>1400</v>
      </c>
      <c r="D59" s="226"/>
      <c r="E59" s="224">
        <v>0</v>
      </c>
      <c r="F59" s="224">
        <v>0</v>
      </c>
      <c r="G59" s="117">
        <v>0</v>
      </c>
      <c r="H59" s="117">
        <v>1400</v>
      </c>
      <c r="I59" s="117"/>
      <c r="J59" s="117"/>
      <c r="K59" s="115"/>
      <c r="L59" s="163">
        <v>0</v>
      </c>
      <c r="M59" s="116">
        <v>0</v>
      </c>
    </row>
    <row r="60" spans="1:13" ht="26.25">
      <c r="A60" s="78">
        <v>42</v>
      </c>
      <c r="B60" s="92" t="s">
        <v>40</v>
      </c>
      <c r="C60" s="93">
        <v>194500</v>
      </c>
      <c r="D60" s="226">
        <f>SUM(D65+D66)</f>
        <v>35000</v>
      </c>
      <c r="E60" s="226">
        <f>SUM(E65+E68+E70)</f>
        <v>69500</v>
      </c>
      <c r="F60" s="226">
        <f>SUM(F65+F68+F70)</f>
        <v>18000</v>
      </c>
      <c r="G60" s="180">
        <f>SUM(G65+G66)</f>
        <v>0</v>
      </c>
      <c r="H60" s="180">
        <f>SUM(H65+H68+H70)</f>
        <v>0</v>
      </c>
      <c r="I60" s="180">
        <f>SUM(I65+I68+I70)</f>
        <v>65000</v>
      </c>
      <c r="J60" s="180">
        <f>SUM(J65+J68+J70)</f>
        <v>7000</v>
      </c>
      <c r="K60" s="180">
        <f>SUM(K65+K68+K70)</f>
        <v>0</v>
      </c>
      <c r="L60" s="180">
        <v>200000</v>
      </c>
      <c r="M60" s="181">
        <v>206000</v>
      </c>
    </row>
    <row r="61" spans="1:13" ht="15.75" hidden="1">
      <c r="A61" s="79">
        <v>421</v>
      </c>
      <c r="B61" s="80" t="s">
        <v>41</v>
      </c>
      <c r="C61" s="71">
        <f>SUM(D61:K61)</f>
        <v>0</v>
      </c>
      <c r="D61" s="228"/>
      <c r="E61" s="228"/>
      <c r="F61" s="228"/>
      <c r="G61" s="182"/>
      <c r="H61" s="182">
        <v>0</v>
      </c>
      <c r="I61" s="182">
        <v>0</v>
      </c>
      <c r="J61" s="182"/>
      <c r="K61" s="182"/>
      <c r="L61" s="179">
        <v>0</v>
      </c>
      <c r="M61" s="116">
        <v>0</v>
      </c>
    </row>
    <row r="62" spans="1:13" ht="15.75" hidden="1">
      <c r="A62" s="133">
        <v>4221</v>
      </c>
      <c r="B62" s="137" t="s">
        <v>89</v>
      </c>
      <c r="C62" s="134">
        <f>SUM(D62:K62)</f>
        <v>30000</v>
      </c>
      <c r="D62" s="227"/>
      <c r="E62" s="223">
        <v>10000</v>
      </c>
      <c r="F62" s="223"/>
      <c r="G62" s="135">
        <v>0</v>
      </c>
      <c r="H62" s="135"/>
      <c r="I62" s="135">
        <v>20000</v>
      </c>
      <c r="J62" s="135"/>
      <c r="K62" s="135"/>
      <c r="L62" s="176"/>
      <c r="M62" s="135"/>
    </row>
    <row r="63" spans="1:13" ht="15.75" hidden="1">
      <c r="A63" s="133">
        <v>4225</v>
      </c>
      <c r="B63" s="137" t="s">
        <v>90</v>
      </c>
      <c r="C63" s="134">
        <f>SUM(D63:K63)</f>
        <v>0</v>
      </c>
      <c r="D63" s="227"/>
      <c r="E63" s="223">
        <v>0</v>
      </c>
      <c r="F63" s="223"/>
      <c r="G63" s="135">
        <v>0</v>
      </c>
      <c r="H63" s="135"/>
      <c r="I63" s="135"/>
      <c r="J63" s="135"/>
      <c r="K63" s="135"/>
      <c r="L63" s="176"/>
      <c r="M63" s="135"/>
    </row>
    <row r="64" spans="1:13" ht="15.75" hidden="1">
      <c r="A64" s="133">
        <v>4227</v>
      </c>
      <c r="B64" s="137" t="s">
        <v>91</v>
      </c>
      <c r="C64" s="134">
        <f>SUM(D64:K64)</f>
        <v>130500</v>
      </c>
      <c r="D64" s="227">
        <v>10000</v>
      </c>
      <c r="E64" s="223">
        <v>59500</v>
      </c>
      <c r="F64" s="223">
        <v>9000</v>
      </c>
      <c r="G64" s="135">
        <v>0</v>
      </c>
      <c r="H64" s="135">
        <v>0</v>
      </c>
      <c r="I64" s="135">
        <v>45000</v>
      </c>
      <c r="J64" s="135">
        <v>7000</v>
      </c>
      <c r="K64" s="135"/>
      <c r="L64" s="176"/>
      <c r="M64" s="135"/>
    </row>
    <row r="65" spans="1:13" ht="15.75">
      <c r="A65" s="95">
        <v>422</v>
      </c>
      <c r="B65" s="96" t="s">
        <v>23</v>
      </c>
      <c r="C65" s="94">
        <f>SUM(C62:C64)</f>
        <v>160500</v>
      </c>
      <c r="D65" s="224">
        <f aca="true" t="shared" si="16" ref="D65:K65">SUM(D62:D64)</f>
        <v>10000</v>
      </c>
      <c r="E65" s="224">
        <f t="shared" si="16"/>
        <v>69500</v>
      </c>
      <c r="F65" s="224">
        <f t="shared" si="16"/>
        <v>9000</v>
      </c>
      <c r="G65" s="117">
        <f t="shared" si="16"/>
        <v>0</v>
      </c>
      <c r="H65" s="117">
        <f t="shared" si="16"/>
        <v>0</v>
      </c>
      <c r="I65" s="117">
        <f t="shared" si="16"/>
        <v>65000</v>
      </c>
      <c r="J65" s="117">
        <f t="shared" si="16"/>
        <v>7000</v>
      </c>
      <c r="K65" s="117">
        <f t="shared" si="16"/>
        <v>0</v>
      </c>
      <c r="L65" s="117"/>
      <c r="M65" s="117"/>
    </row>
    <row r="66" spans="1:13" ht="15.75">
      <c r="A66" s="79">
        <v>423</v>
      </c>
      <c r="B66" s="80" t="s">
        <v>123</v>
      </c>
      <c r="C66" s="71">
        <f aca="true" t="shared" si="17" ref="C66:C71">SUM(D66:K66)</f>
        <v>25000</v>
      </c>
      <c r="D66" s="228">
        <v>25000</v>
      </c>
      <c r="E66" s="229">
        <v>0</v>
      </c>
      <c r="F66" s="229"/>
      <c r="G66" s="117">
        <v>0</v>
      </c>
      <c r="H66" s="116"/>
      <c r="I66" s="116"/>
      <c r="J66" s="116">
        <v>0</v>
      </c>
      <c r="K66" s="115"/>
      <c r="L66" s="179">
        <v>0</v>
      </c>
      <c r="M66" s="116">
        <v>0</v>
      </c>
    </row>
    <row r="67" spans="1:13" ht="15.75" hidden="1">
      <c r="A67" s="79">
        <v>4241</v>
      </c>
      <c r="B67" s="80" t="s">
        <v>92</v>
      </c>
      <c r="C67" s="71">
        <f t="shared" si="17"/>
        <v>9000</v>
      </c>
      <c r="D67" s="228"/>
      <c r="E67" s="229"/>
      <c r="F67" s="229">
        <v>9000</v>
      </c>
      <c r="G67" s="116"/>
      <c r="H67" s="116"/>
      <c r="I67" s="116"/>
      <c r="J67" s="116"/>
      <c r="K67" s="115"/>
      <c r="L67" s="179"/>
      <c r="M67" s="116"/>
    </row>
    <row r="68" spans="1:13" ht="15.75">
      <c r="A68" s="79">
        <v>424</v>
      </c>
      <c r="B68" s="80" t="s">
        <v>43</v>
      </c>
      <c r="C68" s="71">
        <f t="shared" si="17"/>
        <v>9000</v>
      </c>
      <c r="D68" s="228"/>
      <c r="E68" s="229">
        <v>0</v>
      </c>
      <c r="F68" s="229">
        <f>SUM(F67)</f>
        <v>9000</v>
      </c>
      <c r="G68" s="116">
        <v>0</v>
      </c>
      <c r="H68" s="116"/>
      <c r="I68" s="116"/>
      <c r="J68" s="116"/>
      <c r="K68" s="115"/>
      <c r="L68" s="179">
        <v>0</v>
      </c>
      <c r="M68" s="116">
        <v>0</v>
      </c>
    </row>
    <row r="69" spans="1:13" ht="15.75" hidden="1">
      <c r="A69" s="133">
        <v>4251</v>
      </c>
      <c r="B69" s="137" t="s">
        <v>44</v>
      </c>
      <c r="C69" s="134">
        <f t="shared" si="17"/>
        <v>0</v>
      </c>
      <c r="D69" s="227"/>
      <c r="E69" s="223">
        <v>0</v>
      </c>
      <c r="F69" s="223"/>
      <c r="G69" s="135"/>
      <c r="H69" s="135"/>
      <c r="I69" s="135"/>
      <c r="J69" s="135"/>
      <c r="K69" s="135"/>
      <c r="L69" s="179"/>
      <c r="M69" s="116"/>
    </row>
    <row r="70" spans="1:13" ht="15.75">
      <c r="A70" s="95">
        <v>425</v>
      </c>
      <c r="B70" s="96" t="s">
        <v>44</v>
      </c>
      <c r="C70" s="94">
        <f t="shared" si="17"/>
        <v>0</v>
      </c>
      <c r="D70" s="226"/>
      <c r="E70" s="224">
        <f>SUM(E68:E69)</f>
        <v>0</v>
      </c>
      <c r="F70" s="224">
        <v>0</v>
      </c>
      <c r="G70" s="117">
        <f>SUM(G68:G69)</f>
        <v>0</v>
      </c>
      <c r="H70" s="117">
        <f>SUM(H68:H69)</f>
        <v>0</v>
      </c>
      <c r="I70" s="117">
        <f>SUM(I68:I69)</f>
        <v>0</v>
      </c>
      <c r="J70" s="117">
        <f>SUM(J68:J69)</f>
        <v>0</v>
      </c>
      <c r="K70" s="117">
        <f>SUM(K68:K69)</f>
        <v>0</v>
      </c>
      <c r="L70" s="117">
        <v>0</v>
      </c>
      <c r="M70" s="117">
        <v>0</v>
      </c>
    </row>
    <row r="71" spans="1:13" ht="15.75">
      <c r="A71" s="79">
        <v>545</v>
      </c>
      <c r="B71" s="80" t="s">
        <v>94</v>
      </c>
      <c r="C71" s="71">
        <f t="shared" si="17"/>
        <v>0</v>
      </c>
      <c r="D71" s="228"/>
      <c r="E71" s="229"/>
      <c r="F71" s="229"/>
      <c r="G71" s="116">
        <v>0</v>
      </c>
      <c r="H71" s="116"/>
      <c r="I71" s="116"/>
      <c r="J71" s="116"/>
      <c r="K71" s="115"/>
      <c r="L71" s="179">
        <v>0</v>
      </c>
      <c r="M71" s="116">
        <v>0</v>
      </c>
    </row>
    <row r="72" spans="1:13" ht="26.25" customHeight="1">
      <c r="A72" s="79"/>
      <c r="B72" s="82" t="s">
        <v>45</v>
      </c>
      <c r="C72" s="71">
        <f>SUM(C10+C20+C51+C57+C60)</f>
        <v>11094210</v>
      </c>
      <c r="D72" s="230">
        <f aca="true" t="shared" si="18" ref="D72:K72">SUM(D10+D20+D54+D57+D60)</f>
        <v>962800</v>
      </c>
      <c r="E72" s="230">
        <f t="shared" si="18"/>
        <v>345700</v>
      </c>
      <c r="F72" s="230">
        <f t="shared" si="18"/>
        <v>179210</v>
      </c>
      <c r="G72" s="184">
        <f t="shared" si="18"/>
        <v>9482600</v>
      </c>
      <c r="H72" s="184">
        <f t="shared" si="18"/>
        <v>6900</v>
      </c>
      <c r="I72" s="184">
        <f t="shared" si="18"/>
        <v>100000</v>
      </c>
      <c r="J72" s="184">
        <f t="shared" si="18"/>
        <v>17000</v>
      </c>
      <c r="K72" s="184">
        <f t="shared" si="18"/>
        <v>0</v>
      </c>
      <c r="L72" s="184">
        <f>SUM(L10+L20+L51+L60)</f>
        <v>11407100</v>
      </c>
      <c r="M72" s="184">
        <f>SUM(M10+M20+M54+M57+M60)</f>
        <v>11744000</v>
      </c>
    </row>
    <row r="73" spans="1:13" ht="41.25" customHeight="1">
      <c r="A73" s="85"/>
      <c r="B73" s="155"/>
      <c r="C73" s="72"/>
      <c r="D73" s="231"/>
      <c r="E73" s="231"/>
      <c r="F73" s="231"/>
      <c r="G73" s="185"/>
      <c r="H73" s="185"/>
      <c r="I73" s="185"/>
      <c r="J73" s="185"/>
      <c r="K73" s="185"/>
      <c r="L73" s="185"/>
      <c r="M73" s="185"/>
    </row>
    <row r="74" spans="1:13" ht="15.75">
      <c r="A74" s="73" t="s">
        <v>118</v>
      </c>
      <c r="B74" s="302" t="s">
        <v>119</v>
      </c>
      <c r="C74" s="302"/>
      <c r="D74" s="302"/>
      <c r="E74" s="231"/>
      <c r="F74" s="231"/>
      <c r="G74" s="185"/>
      <c r="H74" s="156"/>
      <c r="I74" s="156"/>
      <c r="J74" s="156"/>
      <c r="K74" s="156"/>
      <c r="L74" s="156"/>
      <c r="M74" s="156"/>
    </row>
    <row r="75" spans="1:13" ht="15.75">
      <c r="A75" s="78">
        <v>31</v>
      </c>
      <c r="B75" s="78" t="s">
        <v>31</v>
      </c>
      <c r="C75" s="71">
        <f>SUM(C79+C81+C84)</f>
        <v>120313</v>
      </c>
      <c r="D75" s="221">
        <f>SUM(D79+D81+D84)</f>
        <v>7803</v>
      </c>
      <c r="E75" s="221">
        <v>0</v>
      </c>
      <c r="F75" s="221">
        <f>SUM(F79+F81+F84)</f>
        <v>0</v>
      </c>
      <c r="G75" s="115">
        <f>SUM(G79+G81+G84)</f>
        <v>112510</v>
      </c>
      <c r="H75" s="115">
        <f>SUM(H79+H81+H84)</f>
        <v>0</v>
      </c>
      <c r="I75" s="115"/>
      <c r="J75" s="115">
        <f>SUM(J79+J81+J84)</f>
        <v>0</v>
      </c>
      <c r="K75" s="115">
        <f>SUM(K79+K81+K84)</f>
        <v>0</v>
      </c>
      <c r="L75" s="175">
        <v>123900</v>
      </c>
      <c r="M75" s="175">
        <v>128000</v>
      </c>
    </row>
    <row r="76" spans="1:13" ht="15.75" hidden="1">
      <c r="A76" s="133">
        <v>3111</v>
      </c>
      <c r="B76" s="136" t="s">
        <v>58</v>
      </c>
      <c r="C76" s="134">
        <f>SUM(D76:K76)</f>
        <v>102650</v>
      </c>
      <c r="D76" s="222">
        <v>6650</v>
      </c>
      <c r="E76" s="223">
        <v>0</v>
      </c>
      <c r="F76" s="223"/>
      <c r="G76" s="135">
        <v>96000</v>
      </c>
      <c r="H76" s="135"/>
      <c r="I76" s="135"/>
      <c r="J76" s="135"/>
      <c r="K76" s="135"/>
      <c r="L76" s="177"/>
      <c r="M76" s="178"/>
    </row>
    <row r="77" spans="1:13" ht="15.75" hidden="1">
      <c r="A77" s="133">
        <v>3113</v>
      </c>
      <c r="B77" s="136" t="s">
        <v>59</v>
      </c>
      <c r="C77" s="134">
        <f>SUM(D77:K77)</f>
        <v>0</v>
      </c>
      <c r="D77" s="222">
        <v>0</v>
      </c>
      <c r="E77" s="223"/>
      <c r="F77" s="223"/>
      <c r="G77" s="135"/>
      <c r="H77" s="135"/>
      <c r="I77" s="135"/>
      <c r="J77" s="135"/>
      <c r="K77" s="135"/>
      <c r="L77" s="177"/>
      <c r="M77" s="178"/>
    </row>
    <row r="78" spans="1:13" ht="15.75" hidden="1">
      <c r="A78" s="133">
        <v>3114</v>
      </c>
      <c r="B78" s="136" t="s">
        <v>60</v>
      </c>
      <c r="C78" s="134">
        <f>SUM(D78:K78)</f>
        <v>0</v>
      </c>
      <c r="D78" s="222">
        <v>0</v>
      </c>
      <c r="E78" s="223"/>
      <c r="F78" s="223"/>
      <c r="G78" s="135"/>
      <c r="H78" s="135"/>
      <c r="I78" s="135"/>
      <c r="J78" s="135"/>
      <c r="K78" s="135"/>
      <c r="L78" s="177"/>
      <c r="M78" s="178"/>
    </row>
    <row r="79" spans="1:13" ht="15.75">
      <c r="A79" s="95">
        <v>311</v>
      </c>
      <c r="B79" s="96" t="s">
        <v>32</v>
      </c>
      <c r="C79" s="94">
        <f>SUM(C76:C78)</f>
        <v>102650</v>
      </c>
      <c r="D79" s="224">
        <f aca="true" t="shared" si="19" ref="D79:K79">SUM(D76:D78)</f>
        <v>6650</v>
      </c>
      <c r="E79" s="224">
        <f t="shared" si="19"/>
        <v>0</v>
      </c>
      <c r="F79" s="224">
        <f t="shared" si="19"/>
        <v>0</v>
      </c>
      <c r="G79" s="117">
        <f t="shared" si="19"/>
        <v>96000</v>
      </c>
      <c r="H79" s="117">
        <f t="shared" si="19"/>
        <v>0</v>
      </c>
      <c r="I79" s="117"/>
      <c r="J79" s="117">
        <f t="shared" si="19"/>
        <v>0</v>
      </c>
      <c r="K79" s="117">
        <f t="shared" si="19"/>
        <v>0</v>
      </c>
      <c r="L79" s="163">
        <v>105800</v>
      </c>
      <c r="M79" s="117">
        <v>109000</v>
      </c>
    </row>
    <row r="80" spans="1:13" ht="15.75" hidden="1">
      <c r="A80" s="133">
        <v>3121</v>
      </c>
      <c r="B80" s="137" t="s">
        <v>17</v>
      </c>
      <c r="C80" s="134">
        <f>SUM(D80:K80)</f>
        <v>0</v>
      </c>
      <c r="D80" s="225">
        <v>0</v>
      </c>
      <c r="E80" s="223">
        <v>0</v>
      </c>
      <c r="F80" s="223"/>
      <c r="G80" s="135"/>
      <c r="H80" s="135"/>
      <c r="I80" s="135"/>
      <c r="J80" s="135"/>
      <c r="K80" s="135"/>
      <c r="L80" s="179"/>
      <c r="M80" s="116"/>
    </row>
    <row r="81" spans="1:13" ht="15.75">
      <c r="A81" s="95">
        <v>312</v>
      </c>
      <c r="B81" s="96" t="s">
        <v>17</v>
      </c>
      <c r="C81" s="94">
        <f>SUM(D81:K81)</f>
        <v>0</v>
      </c>
      <c r="D81" s="233">
        <v>0</v>
      </c>
      <c r="E81" s="224">
        <v>0</v>
      </c>
      <c r="F81" s="224"/>
      <c r="G81" s="117"/>
      <c r="H81" s="117"/>
      <c r="I81" s="117"/>
      <c r="J81" s="117"/>
      <c r="K81" s="117"/>
      <c r="L81" s="163">
        <v>0</v>
      </c>
      <c r="M81" s="117">
        <v>0</v>
      </c>
    </row>
    <row r="82" spans="1:13" ht="15.75" hidden="1">
      <c r="A82" s="133">
        <v>3132</v>
      </c>
      <c r="B82" s="136" t="s">
        <v>61</v>
      </c>
      <c r="C82" s="134">
        <f>SUM(D82:K82)</f>
        <v>15893</v>
      </c>
      <c r="D82" s="225">
        <v>1033</v>
      </c>
      <c r="E82" s="223">
        <v>0</v>
      </c>
      <c r="F82" s="223"/>
      <c r="G82" s="135">
        <v>14860</v>
      </c>
      <c r="H82" s="135"/>
      <c r="I82" s="135"/>
      <c r="J82" s="135"/>
      <c r="K82" s="135"/>
      <c r="L82" s="176"/>
      <c r="M82" s="117"/>
    </row>
    <row r="83" spans="1:13" ht="15.75" hidden="1">
      <c r="A83" s="133">
        <v>3133</v>
      </c>
      <c r="B83" s="136" t="s">
        <v>62</v>
      </c>
      <c r="C83" s="134">
        <f>SUM(D83:K83)</f>
        <v>1770</v>
      </c>
      <c r="D83" s="225">
        <v>120</v>
      </c>
      <c r="E83" s="223">
        <v>0</v>
      </c>
      <c r="F83" s="223"/>
      <c r="G83" s="135">
        <v>1650</v>
      </c>
      <c r="H83" s="135"/>
      <c r="I83" s="135"/>
      <c r="J83" s="135"/>
      <c r="K83" s="135"/>
      <c r="L83" s="176"/>
      <c r="M83" s="117"/>
    </row>
    <row r="84" spans="1:13" ht="15.75">
      <c r="A84" s="95">
        <v>313</v>
      </c>
      <c r="B84" s="138" t="s">
        <v>18</v>
      </c>
      <c r="C84" s="94">
        <f>SUM(C82:C83)</f>
        <v>17663</v>
      </c>
      <c r="D84" s="224">
        <f>SUM(D82:D83)</f>
        <v>1153</v>
      </c>
      <c r="E84" s="224">
        <f aca="true" t="shared" si="20" ref="E84:M84">SUM(E82:E83)</f>
        <v>0</v>
      </c>
      <c r="F84" s="224">
        <f t="shared" si="20"/>
        <v>0</v>
      </c>
      <c r="G84" s="117">
        <f t="shared" si="20"/>
        <v>16510</v>
      </c>
      <c r="H84" s="117">
        <f t="shared" si="20"/>
        <v>0</v>
      </c>
      <c r="I84" s="117">
        <f t="shared" si="20"/>
        <v>0</v>
      </c>
      <c r="J84" s="117">
        <f t="shared" si="20"/>
        <v>0</v>
      </c>
      <c r="K84" s="117">
        <f t="shared" si="20"/>
        <v>0</v>
      </c>
      <c r="L84" s="117">
        <f t="shared" si="20"/>
        <v>0</v>
      </c>
      <c r="M84" s="117">
        <f t="shared" si="20"/>
        <v>0</v>
      </c>
    </row>
    <row r="85" spans="1:13" ht="15.75">
      <c r="A85" s="78">
        <v>32</v>
      </c>
      <c r="B85" s="81" t="s">
        <v>19</v>
      </c>
      <c r="C85" s="93">
        <f>SUM(C86)</f>
        <v>12300</v>
      </c>
      <c r="D85" s="226">
        <f>SUM(D86)</f>
        <v>800</v>
      </c>
      <c r="E85" s="226">
        <f aca="true" t="shared" si="21" ref="E85:K85">SUM(E86)</f>
        <v>0</v>
      </c>
      <c r="F85" s="226">
        <f t="shared" si="21"/>
        <v>0</v>
      </c>
      <c r="G85" s="180">
        <f t="shared" si="21"/>
        <v>11500</v>
      </c>
      <c r="H85" s="180">
        <f t="shared" si="21"/>
        <v>0</v>
      </c>
      <c r="I85" s="180">
        <f t="shared" si="21"/>
        <v>0</v>
      </c>
      <c r="J85" s="180">
        <f t="shared" si="21"/>
        <v>0</v>
      </c>
      <c r="K85" s="180">
        <f t="shared" si="21"/>
        <v>0</v>
      </c>
      <c r="L85" s="180">
        <v>12700</v>
      </c>
      <c r="M85" s="180">
        <v>13050</v>
      </c>
    </row>
    <row r="86" spans="1:13" ht="15.75">
      <c r="A86" s="95">
        <v>321</v>
      </c>
      <c r="B86" s="96" t="s">
        <v>20</v>
      </c>
      <c r="C86" s="94">
        <f>SUM(C87)</f>
        <v>12300</v>
      </c>
      <c r="D86" s="224">
        <f>SUM(D87)</f>
        <v>800</v>
      </c>
      <c r="E86" s="224">
        <f aca="true" t="shared" si="22" ref="E86:M86">SUM(E87)</f>
        <v>0</v>
      </c>
      <c r="F86" s="224">
        <f t="shared" si="22"/>
        <v>0</v>
      </c>
      <c r="G86" s="117">
        <f t="shared" si="22"/>
        <v>11500</v>
      </c>
      <c r="H86" s="117">
        <f t="shared" si="22"/>
        <v>0</v>
      </c>
      <c r="I86" s="117">
        <f t="shared" si="22"/>
        <v>0</v>
      </c>
      <c r="J86" s="117">
        <f t="shared" si="22"/>
        <v>0</v>
      </c>
      <c r="K86" s="117">
        <f t="shared" si="22"/>
        <v>0</v>
      </c>
      <c r="L86" s="117">
        <f t="shared" si="22"/>
        <v>0</v>
      </c>
      <c r="M86" s="117">
        <f t="shared" si="22"/>
        <v>0</v>
      </c>
    </row>
    <row r="87" spans="1:13" ht="15.75" hidden="1">
      <c r="A87" s="133">
        <v>3212</v>
      </c>
      <c r="B87" s="136" t="s">
        <v>64</v>
      </c>
      <c r="C87" s="134">
        <f>SUM(D87:K87)</f>
        <v>12300</v>
      </c>
      <c r="D87" s="227">
        <v>800</v>
      </c>
      <c r="E87" s="223"/>
      <c r="F87" s="223"/>
      <c r="G87" s="135">
        <v>11500</v>
      </c>
      <c r="H87" s="135"/>
      <c r="I87" s="135"/>
      <c r="J87" s="135"/>
      <c r="K87" s="135"/>
      <c r="L87" s="163"/>
      <c r="M87" s="117"/>
    </row>
    <row r="88" spans="1:13" ht="15.75">
      <c r="A88" s="79"/>
      <c r="B88" s="80" t="s">
        <v>45</v>
      </c>
      <c r="C88" s="71">
        <f>SUM(C75+C85)</f>
        <v>132613</v>
      </c>
      <c r="D88" s="221">
        <f aca="true" t="shared" si="23" ref="D88:M88">SUM(D75+D85)</f>
        <v>8603</v>
      </c>
      <c r="E88" s="221">
        <f t="shared" si="23"/>
        <v>0</v>
      </c>
      <c r="F88" s="221">
        <f t="shared" si="23"/>
        <v>0</v>
      </c>
      <c r="G88" s="115">
        <f t="shared" si="23"/>
        <v>124010</v>
      </c>
      <c r="H88" s="115">
        <f t="shared" si="23"/>
        <v>0</v>
      </c>
      <c r="I88" s="115">
        <f t="shared" si="23"/>
        <v>0</v>
      </c>
      <c r="J88" s="115">
        <f t="shared" si="23"/>
        <v>0</v>
      </c>
      <c r="K88" s="115">
        <f t="shared" si="23"/>
        <v>0</v>
      </c>
      <c r="L88" s="115">
        <f t="shared" si="23"/>
        <v>136600</v>
      </c>
      <c r="M88" s="115">
        <f t="shared" si="23"/>
        <v>141050</v>
      </c>
    </row>
    <row r="89" spans="1:13" ht="15.75">
      <c r="A89" s="159"/>
      <c r="B89" s="160"/>
      <c r="C89" s="161"/>
      <c r="D89" s="234"/>
      <c r="E89" s="235"/>
      <c r="F89" s="235"/>
      <c r="G89" s="162"/>
      <c r="H89" s="162"/>
      <c r="I89" s="162"/>
      <c r="J89" s="162"/>
      <c r="K89" s="156"/>
      <c r="L89" s="162"/>
      <c r="M89" s="162"/>
    </row>
    <row r="90" spans="1:13" ht="15.75">
      <c r="A90" s="73" t="s">
        <v>120</v>
      </c>
      <c r="B90" s="302" t="s">
        <v>121</v>
      </c>
      <c r="C90" s="302"/>
      <c r="D90" s="302"/>
      <c r="E90" s="231"/>
      <c r="F90" s="231"/>
      <c r="G90" s="185"/>
      <c r="H90" s="156"/>
      <c r="I90" s="156"/>
      <c r="J90" s="156"/>
      <c r="K90" s="156"/>
      <c r="L90" s="156"/>
      <c r="M90" s="156"/>
    </row>
    <row r="91" spans="1:13" ht="15.75">
      <c r="A91" s="78">
        <v>32</v>
      </c>
      <c r="B91" s="81" t="s">
        <v>19</v>
      </c>
      <c r="C91" s="93">
        <f>SUM(C92)</f>
        <v>16000</v>
      </c>
      <c r="D91" s="226">
        <f aca="true" t="shared" si="24" ref="D91:K91">SUM(D92)</f>
        <v>0</v>
      </c>
      <c r="E91" s="226">
        <f t="shared" si="24"/>
        <v>0</v>
      </c>
      <c r="F91" s="226">
        <f t="shared" si="24"/>
        <v>0</v>
      </c>
      <c r="G91" s="180">
        <f t="shared" si="24"/>
        <v>16000</v>
      </c>
      <c r="H91" s="180">
        <f t="shared" si="24"/>
        <v>0</v>
      </c>
      <c r="I91" s="180">
        <f t="shared" si="24"/>
        <v>0</v>
      </c>
      <c r="J91" s="180">
        <f t="shared" si="24"/>
        <v>0</v>
      </c>
      <c r="K91" s="180">
        <f t="shared" si="24"/>
        <v>0</v>
      </c>
      <c r="L91" s="180">
        <v>16500</v>
      </c>
      <c r="M91" s="180">
        <v>17000</v>
      </c>
    </row>
    <row r="92" spans="1:13" ht="15.75">
      <c r="A92" s="95">
        <v>322</v>
      </c>
      <c r="B92" s="138" t="s">
        <v>33</v>
      </c>
      <c r="C92" s="94">
        <f>SUM(C93)</f>
        <v>16000</v>
      </c>
      <c r="D92" s="224">
        <f aca="true" t="shared" si="25" ref="D92:M92">SUM(D93)</f>
        <v>0</v>
      </c>
      <c r="E92" s="224">
        <f t="shared" si="25"/>
        <v>0</v>
      </c>
      <c r="F92" s="224">
        <f t="shared" si="25"/>
        <v>0</v>
      </c>
      <c r="G92" s="117">
        <f t="shared" si="25"/>
        <v>16000</v>
      </c>
      <c r="H92" s="117">
        <f t="shared" si="25"/>
        <v>0</v>
      </c>
      <c r="I92" s="117">
        <f t="shared" si="25"/>
        <v>0</v>
      </c>
      <c r="J92" s="117">
        <f t="shared" si="25"/>
        <v>0</v>
      </c>
      <c r="K92" s="117">
        <f t="shared" si="25"/>
        <v>0</v>
      </c>
      <c r="L92" s="117">
        <f t="shared" si="25"/>
        <v>0</v>
      </c>
      <c r="M92" s="117">
        <f t="shared" si="25"/>
        <v>0</v>
      </c>
    </row>
    <row r="93" spans="1:13" ht="15.75" hidden="1">
      <c r="A93" s="79">
        <v>3222</v>
      </c>
      <c r="B93" s="80" t="s">
        <v>68</v>
      </c>
      <c r="C93" s="71">
        <f>SUM(D93:M93)</f>
        <v>16000</v>
      </c>
      <c r="D93" s="228">
        <v>0</v>
      </c>
      <c r="E93" s="229">
        <v>0</v>
      </c>
      <c r="F93" s="229">
        <v>0</v>
      </c>
      <c r="G93" s="116">
        <v>16000</v>
      </c>
      <c r="H93" s="116"/>
      <c r="I93" s="116"/>
      <c r="J93" s="116"/>
      <c r="K93" s="115"/>
      <c r="L93" s="179"/>
      <c r="M93" s="116"/>
    </row>
    <row r="94" spans="1:13" ht="15.75">
      <c r="A94" s="79"/>
      <c r="B94" s="80" t="s">
        <v>45</v>
      </c>
      <c r="C94" s="71">
        <f>SUM(C91)</f>
        <v>16000</v>
      </c>
      <c r="D94" s="221">
        <f aca="true" t="shared" si="26" ref="D94:M94">SUM(D91)</f>
        <v>0</v>
      </c>
      <c r="E94" s="221">
        <f t="shared" si="26"/>
        <v>0</v>
      </c>
      <c r="F94" s="221">
        <f t="shared" si="26"/>
        <v>0</v>
      </c>
      <c r="G94" s="115">
        <f t="shared" si="26"/>
        <v>16000</v>
      </c>
      <c r="H94" s="115">
        <f t="shared" si="26"/>
        <v>0</v>
      </c>
      <c r="I94" s="115">
        <f t="shared" si="26"/>
        <v>0</v>
      </c>
      <c r="J94" s="115">
        <f t="shared" si="26"/>
        <v>0</v>
      </c>
      <c r="K94" s="115">
        <f t="shared" si="26"/>
        <v>0</v>
      </c>
      <c r="L94" s="115">
        <f t="shared" si="26"/>
        <v>16500</v>
      </c>
      <c r="M94" s="115">
        <f t="shared" si="26"/>
        <v>17000</v>
      </c>
    </row>
    <row r="95" spans="1:13" ht="15.75">
      <c r="A95" s="164"/>
      <c r="B95" s="165"/>
      <c r="C95" s="165"/>
      <c r="D95" s="232"/>
      <c r="E95" s="231"/>
      <c r="F95" s="231"/>
      <c r="G95" s="185"/>
      <c r="H95" s="156"/>
      <c r="I95" s="156"/>
      <c r="J95" s="156"/>
      <c r="K95" s="156"/>
      <c r="L95" s="156"/>
      <c r="M95" s="156"/>
    </row>
    <row r="96" spans="1:13" ht="15.75">
      <c r="A96" s="73" t="s">
        <v>126</v>
      </c>
      <c r="B96" s="302" t="s">
        <v>122</v>
      </c>
      <c r="C96" s="302"/>
      <c r="D96" s="302"/>
      <c r="E96" s="231"/>
      <c r="F96" s="231"/>
      <c r="G96" s="185"/>
      <c r="H96" s="156"/>
      <c r="I96" s="156"/>
      <c r="J96" s="156"/>
      <c r="K96" s="156"/>
      <c r="L96" s="156"/>
      <c r="M96" s="156"/>
    </row>
    <row r="97" spans="1:13" ht="15.75">
      <c r="A97" s="78">
        <v>32</v>
      </c>
      <c r="B97" s="81" t="s">
        <v>19</v>
      </c>
      <c r="C97" s="93">
        <f>SUM(C98)</f>
        <v>10170</v>
      </c>
      <c r="D97" s="226">
        <f aca="true" t="shared" si="27" ref="D97:K97">SUM(D98)</f>
        <v>0</v>
      </c>
      <c r="E97" s="226">
        <f t="shared" si="27"/>
        <v>0</v>
      </c>
      <c r="F97" s="226">
        <f t="shared" si="27"/>
        <v>0</v>
      </c>
      <c r="G97" s="180">
        <f t="shared" si="27"/>
        <v>10170</v>
      </c>
      <c r="H97" s="180">
        <f t="shared" si="27"/>
        <v>0</v>
      </c>
      <c r="I97" s="180">
        <f t="shared" si="27"/>
        <v>0</v>
      </c>
      <c r="J97" s="180">
        <f t="shared" si="27"/>
        <v>0</v>
      </c>
      <c r="K97" s="180">
        <f t="shared" si="27"/>
        <v>0</v>
      </c>
      <c r="L97" s="180">
        <v>10500</v>
      </c>
      <c r="M97" s="180">
        <v>10800</v>
      </c>
    </row>
    <row r="98" spans="1:13" ht="15.75">
      <c r="A98" s="95">
        <v>321</v>
      </c>
      <c r="B98" s="96" t="s">
        <v>20</v>
      </c>
      <c r="C98" s="94">
        <f>SUM(C99)</f>
        <v>10170</v>
      </c>
      <c r="D98" s="224">
        <f aca="true" t="shared" si="28" ref="D98:L98">SUM(D99)</f>
        <v>0</v>
      </c>
      <c r="E98" s="224">
        <f t="shared" si="28"/>
        <v>0</v>
      </c>
      <c r="F98" s="224">
        <f t="shared" si="28"/>
        <v>0</v>
      </c>
      <c r="G98" s="117">
        <f t="shared" si="28"/>
        <v>10170</v>
      </c>
      <c r="H98" s="117">
        <f t="shared" si="28"/>
        <v>0</v>
      </c>
      <c r="I98" s="117">
        <f t="shared" si="28"/>
        <v>0</v>
      </c>
      <c r="J98" s="117">
        <f t="shared" si="28"/>
        <v>0</v>
      </c>
      <c r="K98" s="117">
        <f t="shared" si="28"/>
        <v>0</v>
      </c>
      <c r="L98" s="117">
        <f t="shared" si="28"/>
        <v>0</v>
      </c>
      <c r="M98" s="117"/>
    </row>
    <row r="99" spans="1:13" ht="15.75" hidden="1">
      <c r="A99" s="133">
        <v>3212</v>
      </c>
      <c r="B99" s="136" t="s">
        <v>64</v>
      </c>
      <c r="C99" s="134">
        <f>SUM(D99:K99)</f>
        <v>10170</v>
      </c>
      <c r="D99" s="227">
        <v>0</v>
      </c>
      <c r="E99" s="223"/>
      <c r="F99" s="223"/>
      <c r="G99" s="135">
        <v>10170</v>
      </c>
      <c r="H99" s="135"/>
      <c r="I99" s="135"/>
      <c r="J99" s="135"/>
      <c r="K99" s="135"/>
      <c r="L99" s="163"/>
      <c r="M99" s="117"/>
    </row>
    <row r="100" spans="1:13" ht="15.75">
      <c r="A100" s="133"/>
      <c r="B100" s="136" t="s">
        <v>45</v>
      </c>
      <c r="C100" s="134">
        <f>SUM(C97)</f>
        <v>10170</v>
      </c>
      <c r="D100" s="223">
        <f aca="true" t="shared" si="29" ref="D100:M100">SUM(D97)</f>
        <v>0</v>
      </c>
      <c r="E100" s="223">
        <f t="shared" si="29"/>
        <v>0</v>
      </c>
      <c r="F100" s="223">
        <f t="shared" si="29"/>
        <v>0</v>
      </c>
      <c r="G100" s="135">
        <f t="shared" si="29"/>
        <v>10170</v>
      </c>
      <c r="H100" s="135">
        <f t="shared" si="29"/>
        <v>0</v>
      </c>
      <c r="I100" s="135">
        <f t="shared" si="29"/>
        <v>0</v>
      </c>
      <c r="J100" s="135">
        <f t="shared" si="29"/>
        <v>0</v>
      </c>
      <c r="K100" s="135">
        <f t="shared" si="29"/>
        <v>0</v>
      </c>
      <c r="L100" s="135">
        <f t="shared" si="29"/>
        <v>10500</v>
      </c>
      <c r="M100" s="135">
        <f t="shared" si="29"/>
        <v>10800</v>
      </c>
    </row>
    <row r="101" spans="1:13" ht="10.5" customHeight="1">
      <c r="A101" s="166"/>
      <c r="B101" s="167"/>
      <c r="C101" s="168"/>
      <c r="D101" s="236"/>
      <c r="E101" s="237"/>
      <c r="F101" s="237"/>
      <c r="G101" s="169"/>
      <c r="H101" s="169"/>
      <c r="I101" s="169"/>
      <c r="J101" s="169"/>
      <c r="K101" s="169"/>
      <c r="L101" s="158"/>
      <c r="M101" s="158"/>
    </row>
    <row r="102" spans="1:13" ht="15.75">
      <c r="A102" s="73" t="s">
        <v>127</v>
      </c>
      <c r="B102" s="302" t="s">
        <v>128</v>
      </c>
      <c r="C102" s="302"/>
      <c r="D102" s="302"/>
      <c r="E102" s="231"/>
      <c r="F102" s="231"/>
      <c r="G102" s="185"/>
      <c r="H102" s="156"/>
      <c r="I102" s="156"/>
      <c r="J102" s="156"/>
      <c r="K102" s="156"/>
      <c r="L102" s="156"/>
      <c r="M102" s="156"/>
    </row>
    <row r="103" spans="1:13" ht="15.75">
      <c r="A103" s="78">
        <v>32</v>
      </c>
      <c r="B103" s="81" t="s">
        <v>19</v>
      </c>
      <c r="C103" s="93">
        <f aca="true" t="shared" si="30" ref="C103:K103">SUM(C108+C115+C125+C127+C133)</f>
        <v>2836830</v>
      </c>
      <c r="D103" s="226">
        <f t="shared" si="30"/>
        <v>0</v>
      </c>
      <c r="E103" s="226">
        <f t="shared" si="30"/>
        <v>0</v>
      </c>
      <c r="F103" s="226">
        <f t="shared" si="30"/>
        <v>0</v>
      </c>
      <c r="G103" s="180">
        <f t="shared" si="30"/>
        <v>2691830</v>
      </c>
      <c r="H103" s="180">
        <f t="shared" si="30"/>
        <v>0</v>
      </c>
      <c r="I103" s="180">
        <f t="shared" si="30"/>
        <v>145000</v>
      </c>
      <c r="J103" s="180">
        <f t="shared" si="30"/>
        <v>0</v>
      </c>
      <c r="K103" s="180">
        <f t="shared" si="30"/>
        <v>0</v>
      </c>
      <c r="L103" s="180">
        <v>968800</v>
      </c>
      <c r="M103" s="180">
        <v>351500</v>
      </c>
    </row>
    <row r="104" spans="1:13" ht="15.75" hidden="1">
      <c r="A104" s="133">
        <v>3211</v>
      </c>
      <c r="B104" s="136" t="s">
        <v>63</v>
      </c>
      <c r="C104" s="134">
        <f>SUM(D104:K104)</f>
        <v>558490</v>
      </c>
      <c r="D104" s="227">
        <v>0</v>
      </c>
      <c r="E104" s="223">
        <v>0</v>
      </c>
      <c r="F104" s="223">
        <v>0</v>
      </c>
      <c r="G104" s="135">
        <v>558490</v>
      </c>
      <c r="H104" s="135"/>
      <c r="I104" s="135"/>
      <c r="J104" s="135"/>
      <c r="K104" s="135"/>
      <c r="L104" s="163"/>
      <c r="M104" s="117"/>
    </row>
    <row r="105" spans="1:13" ht="15.75" hidden="1">
      <c r="A105" s="133">
        <v>3212</v>
      </c>
      <c r="B105" s="136" t="s">
        <v>64</v>
      </c>
      <c r="C105" s="134">
        <f>SUM(D105:K105)</f>
        <v>0</v>
      </c>
      <c r="D105" s="227"/>
      <c r="E105" s="223"/>
      <c r="F105" s="223"/>
      <c r="G105" s="135"/>
      <c r="H105" s="135"/>
      <c r="I105" s="135"/>
      <c r="J105" s="135"/>
      <c r="K105" s="135"/>
      <c r="L105" s="163"/>
      <c r="M105" s="117"/>
    </row>
    <row r="106" spans="1:13" ht="15.75" hidden="1">
      <c r="A106" s="133">
        <v>3213</v>
      </c>
      <c r="B106" s="136" t="s">
        <v>65</v>
      </c>
      <c r="C106" s="134">
        <f>SUM(D106:K106)</f>
        <v>0</v>
      </c>
      <c r="D106" s="227"/>
      <c r="E106" s="223"/>
      <c r="F106" s="223"/>
      <c r="G106" s="135"/>
      <c r="H106" s="135"/>
      <c r="I106" s="135"/>
      <c r="J106" s="135"/>
      <c r="K106" s="135"/>
      <c r="L106" s="163"/>
      <c r="M106" s="117"/>
    </row>
    <row r="107" spans="1:13" ht="15.75" hidden="1">
      <c r="A107" s="133">
        <v>3214</v>
      </c>
      <c r="B107" s="136" t="s">
        <v>66</v>
      </c>
      <c r="C107" s="134">
        <f>SUM(D107:K107)</f>
        <v>0</v>
      </c>
      <c r="D107" s="227"/>
      <c r="E107" s="223"/>
      <c r="F107" s="223"/>
      <c r="G107" s="135"/>
      <c r="H107" s="135"/>
      <c r="I107" s="135"/>
      <c r="J107" s="135"/>
      <c r="K107" s="135"/>
      <c r="L107" s="163"/>
      <c r="M107" s="117"/>
    </row>
    <row r="108" spans="1:13" ht="15.75">
      <c r="A108" s="95">
        <v>321</v>
      </c>
      <c r="B108" s="96" t="s">
        <v>20</v>
      </c>
      <c r="C108" s="94">
        <f>SUM(C104:C107)</f>
        <v>558490</v>
      </c>
      <c r="D108" s="224">
        <f aca="true" t="shared" si="31" ref="D108:M108">SUM(D104:D107)</f>
        <v>0</v>
      </c>
      <c r="E108" s="224">
        <f t="shared" si="31"/>
        <v>0</v>
      </c>
      <c r="F108" s="224">
        <f t="shared" si="31"/>
        <v>0</v>
      </c>
      <c r="G108" s="117">
        <f t="shared" si="31"/>
        <v>558490</v>
      </c>
      <c r="H108" s="117">
        <f t="shared" si="31"/>
        <v>0</v>
      </c>
      <c r="I108" s="117">
        <f t="shared" si="31"/>
        <v>0</v>
      </c>
      <c r="J108" s="117">
        <f t="shared" si="31"/>
        <v>0</v>
      </c>
      <c r="K108" s="117">
        <f t="shared" si="31"/>
        <v>0</v>
      </c>
      <c r="L108" s="117">
        <f t="shared" si="31"/>
        <v>0</v>
      </c>
      <c r="M108" s="117">
        <f t="shared" si="31"/>
        <v>0</v>
      </c>
    </row>
    <row r="109" spans="1:13" ht="15.75" hidden="1">
      <c r="A109" s="79">
        <v>3221</v>
      </c>
      <c r="B109" s="80" t="s">
        <v>67</v>
      </c>
      <c r="C109" s="71">
        <f aca="true" t="shared" si="32" ref="C109:C114">SUM(D109:K109)</f>
        <v>0</v>
      </c>
      <c r="D109" s="228"/>
      <c r="E109" s="229"/>
      <c r="F109" s="229"/>
      <c r="G109" s="116"/>
      <c r="H109" s="116"/>
      <c r="I109" s="116"/>
      <c r="J109" s="116"/>
      <c r="K109" s="115"/>
      <c r="L109" s="179"/>
      <c r="M109" s="116"/>
    </row>
    <row r="110" spans="1:13" ht="15.75" hidden="1">
      <c r="A110" s="79">
        <v>3222</v>
      </c>
      <c r="B110" s="80" t="s">
        <v>68</v>
      </c>
      <c r="C110" s="71">
        <f t="shared" si="32"/>
        <v>0</v>
      </c>
      <c r="D110" s="228"/>
      <c r="E110" s="229"/>
      <c r="F110" s="229"/>
      <c r="G110" s="116"/>
      <c r="H110" s="116"/>
      <c r="I110" s="116"/>
      <c r="J110" s="116"/>
      <c r="K110" s="115"/>
      <c r="L110" s="179"/>
      <c r="M110" s="116"/>
    </row>
    <row r="111" spans="1:13" ht="15.75" hidden="1">
      <c r="A111" s="79">
        <v>3223</v>
      </c>
      <c r="B111" s="80" t="s">
        <v>69</v>
      </c>
      <c r="C111" s="71">
        <f t="shared" si="32"/>
        <v>0</v>
      </c>
      <c r="D111" s="228"/>
      <c r="E111" s="229"/>
      <c r="F111" s="229"/>
      <c r="G111" s="116"/>
      <c r="H111" s="116"/>
      <c r="I111" s="116"/>
      <c r="J111" s="116"/>
      <c r="K111" s="115"/>
      <c r="L111" s="179"/>
      <c r="M111" s="116"/>
    </row>
    <row r="112" spans="1:13" ht="15.75" hidden="1">
      <c r="A112" s="79">
        <v>3224</v>
      </c>
      <c r="B112" s="80" t="s">
        <v>70</v>
      </c>
      <c r="C112" s="71">
        <f t="shared" si="32"/>
        <v>0</v>
      </c>
      <c r="D112" s="228"/>
      <c r="E112" s="229"/>
      <c r="F112" s="229"/>
      <c r="G112" s="116"/>
      <c r="H112" s="116"/>
      <c r="I112" s="116"/>
      <c r="J112" s="116"/>
      <c r="K112" s="115"/>
      <c r="L112" s="179"/>
      <c r="M112" s="116"/>
    </row>
    <row r="113" spans="1:13" ht="15.75" hidden="1">
      <c r="A113" s="79">
        <v>3225</v>
      </c>
      <c r="B113" s="80" t="s">
        <v>71</v>
      </c>
      <c r="C113" s="71">
        <f t="shared" si="32"/>
        <v>10000</v>
      </c>
      <c r="D113" s="228"/>
      <c r="E113" s="229"/>
      <c r="F113" s="229"/>
      <c r="G113" s="116"/>
      <c r="H113" s="116"/>
      <c r="I113" s="116">
        <v>10000</v>
      </c>
      <c r="J113" s="116"/>
      <c r="K113" s="115"/>
      <c r="L113" s="179"/>
      <c r="M113" s="116"/>
    </row>
    <row r="114" spans="1:13" ht="15.75" hidden="1">
      <c r="A114" s="79">
        <v>3227</v>
      </c>
      <c r="B114" s="80" t="s">
        <v>72</v>
      </c>
      <c r="C114" s="71">
        <f t="shared" si="32"/>
        <v>0</v>
      </c>
      <c r="D114" s="228"/>
      <c r="E114" s="229"/>
      <c r="F114" s="229"/>
      <c r="G114" s="116"/>
      <c r="H114" s="116"/>
      <c r="I114" s="116"/>
      <c r="J114" s="116"/>
      <c r="K114" s="115"/>
      <c r="L114" s="179"/>
      <c r="M114" s="116"/>
    </row>
    <row r="115" spans="1:13" ht="15.75">
      <c r="A115" s="95">
        <v>322</v>
      </c>
      <c r="B115" s="138" t="s">
        <v>33</v>
      </c>
      <c r="C115" s="94">
        <f>SUM(C109:C114)</f>
        <v>10000</v>
      </c>
      <c r="D115" s="224">
        <f>SUM(D109:D114)</f>
        <v>0</v>
      </c>
      <c r="E115" s="226">
        <f aca="true" t="shared" si="33" ref="E115:M115">SUM(E109:E114)</f>
        <v>0</v>
      </c>
      <c r="F115" s="226">
        <f t="shared" si="33"/>
        <v>0</v>
      </c>
      <c r="G115" s="180">
        <f t="shared" si="33"/>
        <v>0</v>
      </c>
      <c r="H115" s="180">
        <f t="shared" si="33"/>
        <v>0</v>
      </c>
      <c r="I115" s="180">
        <f t="shared" si="33"/>
        <v>10000</v>
      </c>
      <c r="J115" s="180">
        <f t="shared" si="33"/>
        <v>0</v>
      </c>
      <c r="K115" s="180">
        <f t="shared" si="33"/>
        <v>0</v>
      </c>
      <c r="L115" s="180">
        <f t="shared" si="33"/>
        <v>0</v>
      </c>
      <c r="M115" s="180">
        <f t="shared" si="33"/>
        <v>0</v>
      </c>
    </row>
    <row r="116" spans="1:13" ht="15.75" hidden="1">
      <c r="A116" s="133">
        <v>3231</v>
      </c>
      <c r="B116" s="136" t="s">
        <v>73</v>
      </c>
      <c r="C116" s="134">
        <f aca="true" t="shared" si="34" ref="C116:C124">SUM(D116:K116)</f>
        <v>3320</v>
      </c>
      <c r="D116" s="227"/>
      <c r="E116" s="223"/>
      <c r="F116" s="223"/>
      <c r="G116" s="135">
        <v>3320</v>
      </c>
      <c r="H116" s="135"/>
      <c r="I116" s="135"/>
      <c r="J116" s="135"/>
      <c r="K116" s="135"/>
      <c r="L116" s="176"/>
      <c r="M116" s="117"/>
    </row>
    <row r="117" spans="1:13" ht="15.75" hidden="1">
      <c r="A117" s="133">
        <v>3232</v>
      </c>
      <c r="B117" s="136" t="s">
        <v>74</v>
      </c>
      <c r="C117" s="134">
        <f t="shared" si="34"/>
        <v>135000</v>
      </c>
      <c r="D117" s="227"/>
      <c r="E117" s="223"/>
      <c r="F117" s="223"/>
      <c r="G117" s="135"/>
      <c r="H117" s="135"/>
      <c r="I117" s="135">
        <v>135000</v>
      </c>
      <c r="J117" s="135"/>
      <c r="K117" s="135"/>
      <c r="L117" s="176"/>
      <c r="M117" s="117"/>
    </row>
    <row r="118" spans="1:13" ht="15.75" hidden="1">
      <c r="A118" s="133">
        <v>3233</v>
      </c>
      <c r="B118" s="136" t="s">
        <v>75</v>
      </c>
      <c r="C118" s="134">
        <f t="shared" si="34"/>
        <v>0</v>
      </c>
      <c r="D118" s="227"/>
      <c r="E118" s="223"/>
      <c r="F118" s="223"/>
      <c r="G118" s="135"/>
      <c r="H118" s="135"/>
      <c r="I118" s="135"/>
      <c r="J118" s="135"/>
      <c r="K118" s="135"/>
      <c r="L118" s="176"/>
      <c r="M118" s="117"/>
    </row>
    <row r="119" spans="1:13" ht="15.75" hidden="1">
      <c r="A119" s="133">
        <v>3234</v>
      </c>
      <c r="B119" s="136" t="s">
        <v>76</v>
      </c>
      <c r="C119" s="134">
        <f t="shared" si="34"/>
        <v>0</v>
      </c>
      <c r="D119" s="227"/>
      <c r="E119" s="223"/>
      <c r="F119" s="223"/>
      <c r="G119" s="135"/>
      <c r="H119" s="135"/>
      <c r="I119" s="135"/>
      <c r="J119" s="135"/>
      <c r="K119" s="135"/>
      <c r="L119" s="176"/>
      <c r="M119" s="117"/>
    </row>
    <row r="120" spans="1:13" ht="15.75" hidden="1">
      <c r="A120" s="133">
        <v>3235</v>
      </c>
      <c r="B120" s="136" t="s">
        <v>77</v>
      </c>
      <c r="C120" s="134">
        <f t="shared" si="34"/>
        <v>0</v>
      </c>
      <c r="D120" s="227"/>
      <c r="E120" s="223"/>
      <c r="F120" s="223"/>
      <c r="G120" s="135"/>
      <c r="H120" s="135"/>
      <c r="I120" s="135"/>
      <c r="J120" s="135"/>
      <c r="K120" s="135"/>
      <c r="L120" s="176"/>
      <c r="M120" s="117"/>
    </row>
    <row r="121" spans="1:13" ht="15.75" hidden="1">
      <c r="A121" s="133">
        <v>3236</v>
      </c>
      <c r="B121" s="136" t="s">
        <v>78</v>
      </c>
      <c r="C121" s="134">
        <f t="shared" si="34"/>
        <v>0</v>
      </c>
      <c r="D121" s="227"/>
      <c r="E121" s="223"/>
      <c r="F121" s="223"/>
      <c r="G121" s="135"/>
      <c r="H121" s="135"/>
      <c r="I121" s="135"/>
      <c r="J121" s="135"/>
      <c r="K121" s="135"/>
      <c r="L121" s="176"/>
      <c r="M121" s="117"/>
    </row>
    <row r="122" spans="1:13" ht="15.75" hidden="1">
      <c r="A122" s="133">
        <v>3237</v>
      </c>
      <c r="B122" s="136" t="s">
        <v>79</v>
      </c>
      <c r="C122" s="134">
        <f t="shared" si="34"/>
        <v>286710</v>
      </c>
      <c r="D122" s="227"/>
      <c r="E122" s="223"/>
      <c r="F122" s="223"/>
      <c r="G122" s="135">
        <v>286710</v>
      </c>
      <c r="H122" s="135"/>
      <c r="I122" s="135"/>
      <c r="J122" s="135"/>
      <c r="K122" s="135"/>
      <c r="L122" s="176"/>
      <c r="M122" s="117"/>
    </row>
    <row r="123" spans="1:13" ht="15.75" hidden="1">
      <c r="A123" s="133">
        <v>3238</v>
      </c>
      <c r="B123" s="136" t="s">
        <v>80</v>
      </c>
      <c r="C123" s="134">
        <f t="shared" si="34"/>
        <v>0</v>
      </c>
      <c r="D123" s="227"/>
      <c r="E123" s="223"/>
      <c r="F123" s="223"/>
      <c r="G123" s="135"/>
      <c r="H123" s="135"/>
      <c r="I123" s="135"/>
      <c r="J123" s="135"/>
      <c r="K123" s="135"/>
      <c r="L123" s="176"/>
      <c r="M123" s="117"/>
    </row>
    <row r="124" spans="1:13" ht="15.75" hidden="1">
      <c r="A124" s="133">
        <v>3239</v>
      </c>
      <c r="B124" s="136" t="s">
        <v>81</v>
      </c>
      <c r="C124" s="134">
        <f t="shared" si="34"/>
        <v>0</v>
      </c>
      <c r="D124" s="227"/>
      <c r="E124" s="223"/>
      <c r="F124" s="223"/>
      <c r="G124" s="135"/>
      <c r="H124" s="135"/>
      <c r="I124" s="135"/>
      <c r="J124" s="135"/>
      <c r="K124" s="135"/>
      <c r="L124" s="176"/>
      <c r="M124" s="117"/>
    </row>
    <row r="125" spans="1:13" ht="15.75">
      <c r="A125" s="95">
        <v>323</v>
      </c>
      <c r="B125" s="96" t="s">
        <v>21</v>
      </c>
      <c r="C125" s="94">
        <f>SUM(C116:C124)</f>
        <v>425030</v>
      </c>
      <c r="D125" s="224">
        <f>SUM(D116:D124)</f>
        <v>0</v>
      </c>
      <c r="E125" s="224">
        <f>SUM(E116:E124)</f>
        <v>0</v>
      </c>
      <c r="F125" s="226">
        <f aca="true" t="shared" si="35" ref="F125:M125">SUM(F116:F124)</f>
        <v>0</v>
      </c>
      <c r="G125" s="180">
        <f t="shared" si="35"/>
        <v>290030</v>
      </c>
      <c r="H125" s="180">
        <f t="shared" si="35"/>
        <v>0</v>
      </c>
      <c r="I125" s="180">
        <f t="shared" si="35"/>
        <v>135000</v>
      </c>
      <c r="J125" s="180">
        <f t="shared" si="35"/>
        <v>0</v>
      </c>
      <c r="K125" s="180">
        <f t="shared" si="35"/>
        <v>0</v>
      </c>
      <c r="L125" s="180">
        <f t="shared" si="35"/>
        <v>0</v>
      </c>
      <c r="M125" s="180">
        <f t="shared" si="35"/>
        <v>0</v>
      </c>
    </row>
    <row r="126" spans="1:13" ht="15.75" hidden="1">
      <c r="A126" s="133">
        <v>3241</v>
      </c>
      <c r="B126" s="137" t="s">
        <v>34</v>
      </c>
      <c r="C126" s="134">
        <f aca="true" t="shared" si="36" ref="C126:C132">SUM(D126:K126)</f>
        <v>1787300</v>
      </c>
      <c r="D126" s="227">
        <v>0</v>
      </c>
      <c r="E126" s="223">
        <v>0</v>
      </c>
      <c r="F126" s="223"/>
      <c r="G126" s="135">
        <v>1787300</v>
      </c>
      <c r="H126" s="135"/>
      <c r="I126" s="135"/>
      <c r="J126" s="135"/>
      <c r="K126" s="135"/>
      <c r="L126" s="176"/>
      <c r="M126" s="117"/>
    </row>
    <row r="127" spans="1:13" ht="15.75">
      <c r="A127" s="95">
        <v>324</v>
      </c>
      <c r="B127" s="96" t="s">
        <v>34</v>
      </c>
      <c r="C127" s="94">
        <f t="shared" si="36"/>
        <v>1787300</v>
      </c>
      <c r="D127" s="224">
        <v>0</v>
      </c>
      <c r="E127" s="224">
        <v>0</v>
      </c>
      <c r="F127" s="224">
        <f>SUM(F126)</f>
        <v>0</v>
      </c>
      <c r="G127" s="117">
        <f>SUM(G126)</f>
        <v>1787300</v>
      </c>
      <c r="H127" s="117">
        <f>SUM(H126)</f>
        <v>0</v>
      </c>
      <c r="I127" s="117"/>
      <c r="J127" s="117">
        <f>SUM(J126)</f>
        <v>0</v>
      </c>
      <c r="K127" s="117">
        <f>SUM(K126)</f>
        <v>0</v>
      </c>
      <c r="L127" s="117">
        <v>0</v>
      </c>
      <c r="M127" s="117">
        <v>0</v>
      </c>
    </row>
    <row r="128" spans="1:13" ht="15.75" hidden="1">
      <c r="A128" s="133">
        <v>3292</v>
      </c>
      <c r="B128" s="137" t="s">
        <v>82</v>
      </c>
      <c r="C128" s="134">
        <f t="shared" si="36"/>
        <v>56010</v>
      </c>
      <c r="D128" s="227"/>
      <c r="E128" s="223"/>
      <c r="F128" s="223"/>
      <c r="G128" s="135">
        <v>56010</v>
      </c>
      <c r="H128" s="135"/>
      <c r="I128" s="135"/>
      <c r="J128" s="135"/>
      <c r="K128" s="135"/>
      <c r="L128" s="176"/>
      <c r="M128" s="117"/>
    </row>
    <row r="129" spans="1:13" ht="15.75" hidden="1">
      <c r="A129" s="133">
        <v>3293</v>
      </c>
      <c r="B129" s="137" t="s">
        <v>83</v>
      </c>
      <c r="C129" s="134">
        <f t="shared" si="36"/>
        <v>0</v>
      </c>
      <c r="D129" s="227"/>
      <c r="E129" s="223"/>
      <c r="F129" s="223"/>
      <c r="G129" s="135"/>
      <c r="H129" s="135"/>
      <c r="I129" s="135"/>
      <c r="J129" s="135"/>
      <c r="K129" s="135"/>
      <c r="L129" s="176"/>
      <c r="M129" s="117"/>
    </row>
    <row r="130" spans="1:13" ht="15.75" hidden="1">
      <c r="A130" s="133">
        <v>3294</v>
      </c>
      <c r="B130" s="137" t="s">
        <v>84</v>
      </c>
      <c r="C130" s="134">
        <f t="shared" si="36"/>
        <v>0</v>
      </c>
      <c r="D130" s="227"/>
      <c r="E130" s="223"/>
      <c r="F130" s="223"/>
      <c r="G130" s="135"/>
      <c r="H130" s="135"/>
      <c r="I130" s="135"/>
      <c r="J130" s="135"/>
      <c r="K130" s="135"/>
      <c r="L130" s="176"/>
      <c r="M130" s="117"/>
    </row>
    <row r="131" spans="1:13" ht="15.75" hidden="1">
      <c r="A131" s="133">
        <v>3295</v>
      </c>
      <c r="B131" s="137" t="s">
        <v>85</v>
      </c>
      <c r="C131" s="134">
        <f t="shared" si="36"/>
        <v>0</v>
      </c>
      <c r="D131" s="227"/>
      <c r="E131" s="223"/>
      <c r="F131" s="223"/>
      <c r="G131" s="135"/>
      <c r="H131" s="135"/>
      <c r="I131" s="135"/>
      <c r="J131" s="135"/>
      <c r="K131" s="135"/>
      <c r="L131" s="176"/>
      <c r="M131" s="117"/>
    </row>
    <row r="132" spans="1:13" ht="15.75" hidden="1">
      <c r="A132" s="133">
        <v>3299</v>
      </c>
      <c r="B132" s="137" t="s">
        <v>35</v>
      </c>
      <c r="C132" s="134">
        <f t="shared" si="36"/>
        <v>0</v>
      </c>
      <c r="D132" s="227"/>
      <c r="E132" s="223"/>
      <c r="F132" s="223"/>
      <c r="G132" s="135"/>
      <c r="H132" s="135"/>
      <c r="I132" s="135"/>
      <c r="J132" s="135"/>
      <c r="K132" s="135"/>
      <c r="L132" s="176"/>
      <c r="M132" s="117"/>
    </row>
    <row r="133" spans="1:13" ht="15.75">
      <c r="A133" s="95">
        <v>329</v>
      </c>
      <c r="B133" s="96" t="s">
        <v>35</v>
      </c>
      <c r="C133" s="94">
        <f aca="true" t="shared" si="37" ref="C133:H133">SUM(C128:C132)</f>
        <v>56010</v>
      </c>
      <c r="D133" s="226">
        <f t="shared" si="37"/>
        <v>0</v>
      </c>
      <c r="E133" s="226">
        <f t="shared" si="37"/>
        <v>0</v>
      </c>
      <c r="F133" s="226">
        <f t="shared" si="37"/>
        <v>0</v>
      </c>
      <c r="G133" s="180">
        <f t="shared" si="37"/>
        <v>56010</v>
      </c>
      <c r="H133" s="180">
        <f t="shared" si="37"/>
        <v>0</v>
      </c>
      <c r="I133" s="180"/>
      <c r="J133" s="180">
        <f>SUM(J128:J132)</f>
        <v>0</v>
      </c>
      <c r="K133" s="180">
        <f>SUM(K128:K132)</f>
        <v>0</v>
      </c>
      <c r="L133" s="180">
        <v>0</v>
      </c>
      <c r="M133" s="181">
        <v>0</v>
      </c>
    </row>
    <row r="134" spans="1:13" ht="15.75">
      <c r="A134" s="78">
        <v>34</v>
      </c>
      <c r="B134" s="81" t="s">
        <v>36</v>
      </c>
      <c r="C134" s="71">
        <f>SUM(C135:C136)</f>
        <v>1710</v>
      </c>
      <c r="D134" s="221">
        <f>SUM(D135:D136)</f>
        <v>0</v>
      </c>
      <c r="E134" s="226">
        <f>SUM(E137)</f>
        <v>0</v>
      </c>
      <c r="F134" s="226">
        <f>SUM(F137)</f>
        <v>0</v>
      </c>
      <c r="G134" s="180">
        <f>SUM(G137)</f>
        <v>1710</v>
      </c>
      <c r="H134" s="180">
        <f>SUM(H137)</f>
        <v>0</v>
      </c>
      <c r="I134" s="180"/>
      <c r="J134" s="180">
        <f>SUM(J137)</f>
        <v>0</v>
      </c>
      <c r="K134" s="180">
        <f>SUM(K137)</f>
        <v>0</v>
      </c>
      <c r="L134" s="180">
        <v>1710</v>
      </c>
      <c r="M134" s="181">
        <v>1630</v>
      </c>
    </row>
    <row r="135" spans="1:13" ht="15.75" hidden="1">
      <c r="A135" s="133">
        <v>3431</v>
      </c>
      <c r="B135" s="136" t="s">
        <v>86</v>
      </c>
      <c r="C135" s="134">
        <f aca="true" t="shared" si="38" ref="C135:C140">SUM(D135:K135)</f>
        <v>1710</v>
      </c>
      <c r="D135" s="227"/>
      <c r="E135" s="227"/>
      <c r="F135" s="227"/>
      <c r="G135" s="139">
        <v>1710</v>
      </c>
      <c r="H135" s="139"/>
      <c r="I135" s="139"/>
      <c r="J135" s="139"/>
      <c r="K135" s="139"/>
      <c r="L135" s="176"/>
      <c r="M135" s="135"/>
    </row>
    <row r="136" spans="1:13" ht="15.75" hidden="1">
      <c r="A136" s="133">
        <v>3433</v>
      </c>
      <c r="B136" s="136" t="s">
        <v>87</v>
      </c>
      <c r="C136" s="134">
        <f t="shared" si="38"/>
        <v>0</v>
      </c>
      <c r="D136" s="227"/>
      <c r="E136" s="227"/>
      <c r="F136" s="227"/>
      <c r="G136" s="139">
        <v>0</v>
      </c>
      <c r="H136" s="139"/>
      <c r="I136" s="139"/>
      <c r="J136" s="139"/>
      <c r="K136" s="139"/>
      <c r="L136" s="176"/>
      <c r="M136" s="135"/>
    </row>
    <row r="137" spans="1:13" ht="15.75">
      <c r="A137" s="95">
        <v>343</v>
      </c>
      <c r="B137" s="96" t="s">
        <v>22</v>
      </c>
      <c r="C137" s="94">
        <f t="shared" si="38"/>
        <v>1710</v>
      </c>
      <c r="D137" s="224">
        <f>SUM(D135:D136)</f>
        <v>0</v>
      </c>
      <c r="E137" s="224">
        <f aca="true" t="shared" si="39" ref="E137:M137">SUM(E135:E136)</f>
        <v>0</v>
      </c>
      <c r="F137" s="224">
        <f t="shared" si="39"/>
        <v>0</v>
      </c>
      <c r="G137" s="117">
        <f t="shared" si="39"/>
        <v>1710</v>
      </c>
      <c r="H137" s="117">
        <f t="shared" si="39"/>
        <v>0</v>
      </c>
      <c r="I137" s="117">
        <f t="shared" si="39"/>
        <v>0</v>
      </c>
      <c r="J137" s="117">
        <f t="shared" si="39"/>
        <v>0</v>
      </c>
      <c r="K137" s="117">
        <f t="shared" si="39"/>
        <v>0</v>
      </c>
      <c r="L137" s="117">
        <f t="shared" si="39"/>
        <v>0</v>
      </c>
      <c r="M137" s="117">
        <f t="shared" si="39"/>
        <v>0</v>
      </c>
    </row>
    <row r="138" spans="1:13" ht="15.75">
      <c r="A138" s="78">
        <v>37</v>
      </c>
      <c r="B138" s="91" t="s">
        <v>37</v>
      </c>
      <c r="C138" s="71">
        <f t="shared" si="38"/>
        <v>0</v>
      </c>
      <c r="D138" s="221"/>
      <c r="E138" s="221">
        <f>SUM(E139)</f>
        <v>0</v>
      </c>
      <c r="F138" s="221">
        <f>SUM(F139)</f>
        <v>0</v>
      </c>
      <c r="G138" s="115">
        <v>0</v>
      </c>
      <c r="H138" s="115">
        <f>SUM(H139)</f>
        <v>0</v>
      </c>
      <c r="I138" s="115"/>
      <c r="J138" s="115">
        <f>SUM(J139)</f>
        <v>0</v>
      </c>
      <c r="K138" s="115">
        <f>SUM(K139)</f>
        <v>0</v>
      </c>
      <c r="L138" s="179">
        <v>0</v>
      </c>
      <c r="M138" s="116">
        <v>0</v>
      </c>
    </row>
    <row r="139" spans="1:13" ht="14.25" customHeight="1">
      <c r="A139" s="79">
        <v>372</v>
      </c>
      <c r="B139" s="90" t="s">
        <v>53</v>
      </c>
      <c r="C139" s="71">
        <f t="shared" si="38"/>
        <v>0</v>
      </c>
      <c r="D139" s="228"/>
      <c r="E139" s="229">
        <v>0</v>
      </c>
      <c r="F139" s="229">
        <v>0</v>
      </c>
      <c r="G139" s="116">
        <v>0</v>
      </c>
      <c r="H139" s="116"/>
      <c r="I139" s="116"/>
      <c r="J139" s="116"/>
      <c r="K139" s="115"/>
      <c r="L139" s="179">
        <v>0</v>
      </c>
      <c r="M139" s="116">
        <v>0</v>
      </c>
    </row>
    <row r="140" spans="1:13" ht="15.75">
      <c r="A140" s="78">
        <v>38</v>
      </c>
      <c r="B140" s="91" t="s">
        <v>38</v>
      </c>
      <c r="C140" s="71">
        <f t="shared" si="38"/>
        <v>0</v>
      </c>
      <c r="D140" s="226"/>
      <c r="E140" s="221">
        <v>0</v>
      </c>
      <c r="F140" s="221">
        <v>0</v>
      </c>
      <c r="G140" s="115">
        <v>0</v>
      </c>
      <c r="H140" s="115">
        <f>SUM(H142)</f>
        <v>0</v>
      </c>
      <c r="I140" s="115"/>
      <c r="J140" s="115">
        <f>SUM(J142)</f>
        <v>0</v>
      </c>
      <c r="K140" s="115">
        <f>SUM(K142)</f>
        <v>0</v>
      </c>
      <c r="L140" s="163">
        <v>0</v>
      </c>
      <c r="M140" s="117">
        <v>0</v>
      </c>
    </row>
    <row r="141" spans="1:13" ht="15.75" hidden="1">
      <c r="A141" s="78">
        <v>3812</v>
      </c>
      <c r="B141" s="91" t="s">
        <v>88</v>
      </c>
      <c r="C141" s="71"/>
      <c r="D141" s="226"/>
      <c r="E141" s="221"/>
      <c r="F141" s="221"/>
      <c r="G141" s="115">
        <v>0</v>
      </c>
      <c r="H141" s="115">
        <v>0</v>
      </c>
      <c r="I141" s="115"/>
      <c r="J141" s="115"/>
      <c r="K141" s="115"/>
      <c r="L141" s="163"/>
      <c r="M141" s="117"/>
    </row>
    <row r="142" spans="1:13" ht="15.75">
      <c r="A142" s="95">
        <v>381</v>
      </c>
      <c r="B142" s="140" t="s">
        <v>39</v>
      </c>
      <c r="C142" s="94">
        <f>SUM(D142:K142)</f>
        <v>0</v>
      </c>
      <c r="D142" s="226"/>
      <c r="E142" s="224">
        <v>0</v>
      </c>
      <c r="F142" s="224">
        <v>0</v>
      </c>
      <c r="G142" s="117">
        <v>0</v>
      </c>
      <c r="H142" s="117">
        <v>0</v>
      </c>
      <c r="I142" s="117"/>
      <c r="J142" s="117"/>
      <c r="K142" s="115"/>
      <c r="L142" s="163">
        <v>0</v>
      </c>
      <c r="M142" s="116">
        <v>0</v>
      </c>
    </row>
    <row r="143" spans="1:13" ht="21.75" customHeight="1">
      <c r="A143" s="78">
        <v>42</v>
      </c>
      <c r="B143" s="247" t="s">
        <v>40</v>
      </c>
      <c r="C143" s="93">
        <f>SUM(C149+C152+C154)</f>
        <v>402000</v>
      </c>
      <c r="D143" s="226">
        <f>SUM(D149+D150)</f>
        <v>0</v>
      </c>
      <c r="E143" s="226">
        <f>SUM(E149+E152+E154)</f>
        <v>0</v>
      </c>
      <c r="F143" s="226">
        <f>SUM(F149+F152+F154)</f>
        <v>0</v>
      </c>
      <c r="G143" s="180">
        <f>SUM(G149+G150)</f>
        <v>347000</v>
      </c>
      <c r="H143" s="180">
        <f>SUM(H149+H152+H154)</f>
        <v>0</v>
      </c>
      <c r="I143" s="180">
        <f>SUM(I149+I152+I154)</f>
        <v>55000</v>
      </c>
      <c r="J143" s="180">
        <f>SUM(J149+J152+J154)</f>
        <v>0</v>
      </c>
      <c r="K143" s="180">
        <f>SUM(K149+K152+K154)</f>
        <v>0</v>
      </c>
      <c r="L143" s="180">
        <v>47000</v>
      </c>
      <c r="M143" s="181">
        <v>35000</v>
      </c>
    </row>
    <row r="144" spans="1:13" ht="15.75">
      <c r="A144" s="79">
        <v>421</v>
      </c>
      <c r="B144" s="80" t="s">
        <v>41</v>
      </c>
      <c r="C144" s="71">
        <f>SUM(D144:K144)</f>
        <v>0</v>
      </c>
      <c r="D144" s="228"/>
      <c r="E144" s="228"/>
      <c r="F144" s="228"/>
      <c r="G144" s="182"/>
      <c r="H144" s="182">
        <v>0</v>
      </c>
      <c r="I144" s="182">
        <v>0</v>
      </c>
      <c r="J144" s="182"/>
      <c r="K144" s="182"/>
      <c r="L144" s="179">
        <v>0</v>
      </c>
      <c r="M144" s="116">
        <v>0</v>
      </c>
    </row>
    <row r="145" spans="1:13" ht="15.75" hidden="1">
      <c r="A145" s="79"/>
      <c r="B145" s="80" t="s">
        <v>42</v>
      </c>
      <c r="C145" s="71">
        <f>SUM(D145:K145)</f>
        <v>0</v>
      </c>
      <c r="D145" s="228"/>
      <c r="E145" s="229"/>
      <c r="F145" s="229"/>
      <c r="G145" s="116"/>
      <c r="H145" s="116"/>
      <c r="I145" s="116"/>
      <c r="J145" s="116"/>
      <c r="K145" s="115"/>
      <c r="L145" s="179">
        <v>0</v>
      </c>
      <c r="M145" s="116">
        <v>0</v>
      </c>
    </row>
    <row r="146" spans="1:13" ht="15.75" hidden="1">
      <c r="A146" s="133">
        <v>4221</v>
      </c>
      <c r="B146" s="137" t="s">
        <v>89</v>
      </c>
      <c r="C146" s="134">
        <f>SUM(D146:K146)</f>
        <v>62000</v>
      </c>
      <c r="D146" s="227"/>
      <c r="E146" s="223"/>
      <c r="F146" s="223"/>
      <c r="G146" s="135">
        <v>47000</v>
      </c>
      <c r="H146" s="135"/>
      <c r="I146" s="135">
        <v>15000</v>
      </c>
      <c r="J146" s="135"/>
      <c r="K146" s="135"/>
      <c r="L146" s="176"/>
      <c r="M146" s="135"/>
    </row>
    <row r="147" spans="1:13" ht="15.75" hidden="1">
      <c r="A147" s="133">
        <v>4225</v>
      </c>
      <c r="B147" s="137" t="s">
        <v>90</v>
      </c>
      <c r="C147" s="134">
        <f>SUM(D147:K147)</f>
        <v>310000</v>
      </c>
      <c r="D147" s="227"/>
      <c r="E147" s="223"/>
      <c r="F147" s="223"/>
      <c r="G147" s="135">
        <v>300000</v>
      </c>
      <c r="H147" s="135"/>
      <c r="I147" s="135">
        <v>10000</v>
      </c>
      <c r="J147" s="135"/>
      <c r="K147" s="135"/>
      <c r="L147" s="176"/>
      <c r="M147" s="135"/>
    </row>
    <row r="148" spans="1:13" ht="15.75" hidden="1">
      <c r="A148" s="133">
        <v>4227</v>
      </c>
      <c r="B148" s="137" t="s">
        <v>91</v>
      </c>
      <c r="C148" s="134">
        <f>SUM(D148:K148)</f>
        <v>30000</v>
      </c>
      <c r="D148" s="227"/>
      <c r="E148" s="223"/>
      <c r="F148" s="223"/>
      <c r="G148" s="135">
        <v>0</v>
      </c>
      <c r="H148" s="135">
        <v>0</v>
      </c>
      <c r="I148" s="135">
        <v>30000</v>
      </c>
      <c r="J148" s="135"/>
      <c r="K148" s="135"/>
      <c r="L148" s="176"/>
      <c r="M148" s="135"/>
    </row>
    <row r="149" spans="1:13" ht="15.75" hidden="1">
      <c r="A149" s="95">
        <v>422</v>
      </c>
      <c r="B149" s="96" t="s">
        <v>23</v>
      </c>
      <c r="C149" s="94">
        <f>SUM(C146:C148)</f>
        <v>402000</v>
      </c>
      <c r="D149" s="224">
        <f aca="true" t="shared" si="40" ref="D149:K149">SUM(D146:D148)</f>
        <v>0</v>
      </c>
      <c r="E149" s="224">
        <f t="shared" si="40"/>
        <v>0</v>
      </c>
      <c r="F149" s="224">
        <f t="shared" si="40"/>
        <v>0</v>
      </c>
      <c r="G149" s="117">
        <f t="shared" si="40"/>
        <v>347000</v>
      </c>
      <c r="H149" s="117">
        <f t="shared" si="40"/>
        <v>0</v>
      </c>
      <c r="I149" s="117">
        <f t="shared" si="40"/>
        <v>55000</v>
      </c>
      <c r="J149" s="117">
        <f t="shared" si="40"/>
        <v>0</v>
      </c>
      <c r="K149" s="117">
        <f t="shared" si="40"/>
        <v>0</v>
      </c>
      <c r="L149" s="117">
        <v>0</v>
      </c>
      <c r="M149" s="117">
        <v>0</v>
      </c>
    </row>
    <row r="150" spans="1:13" ht="15.75">
      <c r="A150" s="79">
        <v>423</v>
      </c>
      <c r="B150" s="80" t="s">
        <v>123</v>
      </c>
      <c r="C150" s="71">
        <f aca="true" t="shared" si="41" ref="C150:C155">SUM(D150:K150)</f>
        <v>0</v>
      </c>
      <c r="D150" s="228">
        <v>0</v>
      </c>
      <c r="E150" s="229">
        <v>0</v>
      </c>
      <c r="F150" s="229"/>
      <c r="G150" s="117">
        <v>0</v>
      </c>
      <c r="H150" s="116"/>
      <c r="I150" s="116"/>
      <c r="J150" s="116">
        <v>0</v>
      </c>
      <c r="K150" s="115"/>
      <c r="L150" s="179">
        <v>0</v>
      </c>
      <c r="M150" s="116">
        <v>0</v>
      </c>
    </row>
    <row r="151" spans="1:13" ht="15.75" hidden="1">
      <c r="A151" s="79">
        <v>4241</v>
      </c>
      <c r="B151" s="80" t="s">
        <v>92</v>
      </c>
      <c r="C151" s="71">
        <f t="shared" si="41"/>
        <v>0</v>
      </c>
      <c r="D151" s="228"/>
      <c r="E151" s="229"/>
      <c r="F151" s="229"/>
      <c r="G151" s="116"/>
      <c r="H151" s="116"/>
      <c r="I151" s="116"/>
      <c r="J151" s="116"/>
      <c r="K151" s="115"/>
      <c r="L151" s="179"/>
      <c r="M151" s="116"/>
    </row>
    <row r="152" spans="1:13" ht="15.75">
      <c r="A152" s="79">
        <v>424</v>
      </c>
      <c r="B152" s="80" t="s">
        <v>43</v>
      </c>
      <c r="C152" s="71">
        <f t="shared" si="41"/>
        <v>0</v>
      </c>
      <c r="D152" s="228"/>
      <c r="E152" s="229">
        <v>0</v>
      </c>
      <c r="F152" s="229">
        <f>SUM(F151)</f>
        <v>0</v>
      </c>
      <c r="G152" s="116">
        <v>0</v>
      </c>
      <c r="H152" s="116"/>
      <c r="I152" s="116"/>
      <c r="J152" s="116"/>
      <c r="K152" s="115"/>
      <c r="L152" s="179">
        <v>0</v>
      </c>
      <c r="M152" s="116">
        <v>0</v>
      </c>
    </row>
    <row r="153" spans="1:13" ht="15.75" hidden="1">
      <c r="A153" s="133">
        <v>4251</v>
      </c>
      <c r="B153" s="137" t="s">
        <v>44</v>
      </c>
      <c r="C153" s="134">
        <f t="shared" si="41"/>
        <v>0</v>
      </c>
      <c r="D153" s="227"/>
      <c r="E153" s="223">
        <v>0</v>
      </c>
      <c r="F153" s="223"/>
      <c r="G153" s="135"/>
      <c r="H153" s="135"/>
      <c r="I153" s="135"/>
      <c r="J153" s="135"/>
      <c r="K153" s="135"/>
      <c r="L153" s="179"/>
      <c r="M153" s="116"/>
    </row>
    <row r="154" spans="1:13" ht="15.75">
      <c r="A154" s="95">
        <v>425</v>
      </c>
      <c r="B154" s="96" t="s">
        <v>44</v>
      </c>
      <c r="C154" s="94">
        <f t="shared" si="41"/>
        <v>0</v>
      </c>
      <c r="D154" s="226"/>
      <c r="E154" s="224">
        <f>SUM(E152:E153)</f>
        <v>0</v>
      </c>
      <c r="F154" s="224">
        <v>0</v>
      </c>
      <c r="G154" s="117">
        <f>SUM(G152:G153)</f>
        <v>0</v>
      </c>
      <c r="H154" s="117">
        <f>SUM(H152:H153)</f>
        <v>0</v>
      </c>
      <c r="I154" s="117">
        <f>SUM(I152:I153)</f>
        <v>0</v>
      </c>
      <c r="J154" s="117">
        <f>SUM(J152:J153)</f>
        <v>0</v>
      </c>
      <c r="K154" s="117">
        <f>SUM(K152:K153)</f>
        <v>0</v>
      </c>
      <c r="L154" s="117">
        <v>0</v>
      </c>
      <c r="M154" s="117">
        <v>0</v>
      </c>
    </row>
    <row r="155" spans="1:13" ht="15.75">
      <c r="A155" s="79"/>
      <c r="B155" s="82" t="s">
        <v>45</v>
      </c>
      <c r="C155" s="71">
        <f t="shared" si="41"/>
        <v>3240540</v>
      </c>
      <c r="D155" s="230">
        <f>SUM(D95+D103+D137+D140+D143)</f>
        <v>0</v>
      </c>
      <c r="E155" s="230">
        <f>SUM(E95+E103+E134+E138+E140+E143)</f>
        <v>0</v>
      </c>
      <c r="F155" s="230">
        <f aca="true" t="shared" si="42" ref="F155:K155">SUM(F95+F103+F137+F140+F143)</f>
        <v>0</v>
      </c>
      <c r="G155" s="184">
        <f t="shared" si="42"/>
        <v>3040540</v>
      </c>
      <c r="H155" s="184">
        <f t="shared" si="42"/>
        <v>0</v>
      </c>
      <c r="I155" s="184">
        <f t="shared" si="42"/>
        <v>200000</v>
      </c>
      <c r="J155" s="184">
        <f t="shared" si="42"/>
        <v>0</v>
      </c>
      <c r="K155" s="184">
        <f t="shared" si="42"/>
        <v>0</v>
      </c>
      <c r="L155" s="184">
        <f>SUM(L103+L134+L143)</f>
        <v>1017510</v>
      </c>
      <c r="M155" s="184">
        <f>SUM(M103+M134+M143)</f>
        <v>388130</v>
      </c>
    </row>
    <row r="156" spans="1:13" ht="15.75">
      <c r="A156" s="79"/>
      <c r="B156" s="82" t="s">
        <v>124</v>
      </c>
      <c r="C156" s="71">
        <f aca="true" t="shared" si="43" ref="C156:M156">SUM(C72+C88+C94+C100+C155)</f>
        <v>14493533</v>
      </c>
      <c r="D156" s="221">
        <f t="shared" si="43"/>
        <v>971403</v>
      </c>
      <c r="E156" s="221">
        <f t="shared" si="43"/>
        <v>345700</v>
      </c>
      <c r="F156" s="221">
        <f t="shared" si="43"/>
        <v>179210</v>
      </c>
      <c r="G156" s="71">
        <f t="shared" si="43"/>
        <v>12673320</v>
      </c>
      <c r="H156" s="71">
        <f t="shared" si="43"/>
        <v>6900</v>
      </c>
      <c r="I156" s="115">
        <f t="shared" si="43"/>
        <v>300000</v>
      </c>
      <c r="J156" s="71">
        <f t="shared" si="43"/>
        <v>17000</v>
      </c>
      <c r="K156" s="71">
        <f t="shared" si="43"/>
        <v>0</v>
      </c>
      <c r="L156" s="71">
        <f t="shared" si="43"/>
        <v>12588210</v>
      </c>
      <c r="M156" s="71">
        <f t="shared" si="43"/>
        <v>12300980</v>
      </c>
    </row>
    <row r="157" spans="1:13" ht="15.75">
      <c r="A157" s="85"/>
      <c r="B157" s="155"/>
      <c r="C157" s="72"/>
      <c r="D157" s="231"/>
      <c r="E157" s="231"/>
      <c r="F157" s="231"/>
      <c r="G157" s="185"/>
      <c r="H157" s="156"/>
      <c r="I157" s="156"/>
      <c r="J157" s="156"/>
      <c r="K157" s="156"/>
      <c r="L157" s="156"/>
      <c r="M157" s="156"/>
    </row>
    <row r="158" spans="1:13" ht="15.75">
      <c r="A158" s="89" t="s">
        <v>48</v>
      </c>
      <c r="B158" s="70" t="s">
        <v>50</v>
      </c>
      <c r="C158" s="72"/>
      <c r="D158" s="240" t="s">
        <v>46</v>
      </c>
      <c r="E158" s="239"/>
      <c r="F158" s="240"/>
      <c r="G158" s="188" t="s">
        <v>47</v>
      </c>
      <c r="H158" s="156"/>
      <c r="I158" s="156"/>
      <c r="J158" s="288" t="s">
        <v>135</v>
      </c>
      <c r="K158" s="288"/>
      <c r="L158" s="288"/>
      <c r="M158" s="288"/>
    </row>
    <row r="159" spans="1:13" ht="15.75">
      <c r="A159" s="83"/>
      <c r="B159" s="86" t="s">
        <v>49</v>
      </c>
      <c r="C159" s="88"/>
      <c r="D159" s="238"/>
      <c r="E159" s="239"/>
      <c r="F159" s="239"/>
      <c r="G159" s="186"/>
      <c r="H159" s="186"/>
      <c r="I159" s="186"/>
      <c r="J159" s="162"/>
      <c r="K159" s="246" t="s">
        <v>136</v>
      </c>
      <c r="L159" s="246"/>
      <c r="M159" s="246"/>
    </row>
    <row r="160" spans="1:13" ht="15.75">
      <c r="A160" s="3"/>
      <c r="C160" s="87"/>
      <c r="D160" s="3"/>
      <c r="E160" s="3"/>
      <c r="F160" s="3"/>
      <c r="G160" s="3"/>
      <c r="H160" s="187"/>
      <c r="I160" s="187"/>
      <c r="J160" s="186"/>
      <c r="K160" s="3"/>
      <c r="L160" s="3"/>
      <c r="M160" s="3"/>
    </row>
    <row r="161" spans="1:13" ht="15.75">
      <c r="A161" s="3"/>
      <c r="B161" s="3"/>
      <c r="C161" s="84"/>
      <c r="D161" s="241"/>
      <c r="E161" s="235"/>
      <c r="F161" s="235"/>
      <c r="G161" s="162"/>
      <c r="H161" s="186"/>
      <c r="I161" s="186"/>
      <c r="J161" s="162"/>
      <c r="K161" s="162"/>
      <c r="L161" s="162"/>
      <c r="M161" s="162"/>
    </row>
    <row r="162" spans="1:13" ht="15.75">
      <c r="A162" s="85"/>
      <c r="B162" s="83"/>
      <c r="C162" s="70"/>
      <c r="D162" s="241"/>
      <c r="E162" s="235"/>
      <c r="F162" s="235"/>
      <c r="G162" s="162"/>
      <c r="H162" s="162"/>
      <c r="I162" s="162"/>
      <c r="J162" s="162"/>
      <c r="K162" s="162"/>
      <c r="L162" s="162"/>
      <c r="M162" s="162"/>
    </row>
    <row r="163" spans="1:12" ht="12.75">
      <c r="A163" s="63"/>
      <c r="B163" s="7"/>
      <c r="C163" s="3"/>
      <c r="D163" s="242"/>
      <c r="E163" s="242"/>
      <c r="F163" s="242"/>
      <c r="G163" s="192"/>
      <c r="H163" s="171"/>
      <c r="I163" s="171"/>
      <c r="J163" s="171"/>
      <c r="K163" s="171"/>
      <c r="L163" s="171"/>
    </row>
    <row r="164" spans="1:12" ht="12.75">
      <c r="A164" s="63"/>
      <c r="B164" s="7"/>
      <c r="C164" s="40"/>
      <c r="D164" s="243"/>
      <c r="E164" s="243"/>
      <c r="F164" s="243"/>
      <c r="G164" s="193"/>
      <c r="H164" s="183"/>
      <c r="I164" s="183"/>
      <c r="J164" s="183"/>
      <c r="K164" s="171"/>
      <c r="L164" s="171"/>
    </row>
    <row r="165" spans="1:12" ht="12.75">
      <c r="A165" s="63"/>
      <c r="B165" s="7"/>
      <c r="C165" s="3"/>
      <c r="D165" s="242"/>
      <c r="E165" s="242"/>
      <c r="F165" s="242"/>
      <c r="G165" s="192"/>
      <c r="H165" s="171"/>
      <c r="I165" s="171"/>
      <c r="J165" s="171"/>
      <c r="K165" s="171"/>
      <c r="L165" s="171"/>
    </row>
    <row r="166" spans="1:12" ht="12.75">
      <c r="A166" s="63"/>
      <c r="B166" s="7"/>
      <c r="C166" s="3"/>
      <c r="D166" s="242"/>
      <c r="E166" s="242"/>
      <c r="F166" s="242"/>
      <c r="G166" s="192"/>
      <c r="H166" s="171"/>
      <c r="I166" s="171"/>
      <c r="J166" s="171"/>
      <c r="K166" s="171"/>
      <c r="L166" s="171"/>
    </row>
    <row r="167" spans="1:12" ht="12.75">
      <c r="A167" s="63"/>
      <c r="B167" s="7"/>
      <c r="C167" s="3"/>
      <c r="D167" s="242"/>
      <c r="E167" s="242"/>
      <c r="F167" s="242"/>
      <c r="G167" s="192"/>
      <c r="H167" s="171"/>
      <c r="I167" s="171"/>
      <c r="J167" s="171"/>
      <c r="K167" s="171"/>
      <c r="L167" s="171"/>
    </row>
    <row r="168" spans="1:12" ht="12.75">
      <c r="A168" s="63"/>
      <c r="B168" s="7"/>
      <c r="C168" s="3"/>
      <c r="D168" s="242"/>
      <c r="E168" s="242"/>
      <c r="F168" s="242"/>
      <c r="G168" s="192"/>
      <c r="H168" s="171"/>
      <c r="I168" s="171"/>
      <c r="J168" s="171"/>
      <c r="K168" s="171"/>
      <c r="L168" s="171"/>
    </row>
    <row r="169" spans="1:12" ht="12.75">
      <c r="A169" s="63"/>
      <c r="B169" s="7"/>
      <c r="C169" s="3"/>
      <c r="D169" s="242"/>
      <c r="E169" s="242"/>
      <c r="F169" s="242"/>
      <c r="G169" s="192"/>
      <c r="H169" s="171"/>
      <c r="I169" s="171"/>
      <c r="J169" s="171"/>
      <c r="K169" s="171"/>
      <c r="L169" s="171"/>
    </row>
    <row r="170" spans="1:12" ht="12.75">
      <c r="A170" s="63"/>
      <c r="B170" s="7"/>
      <c r="C170" s="3"/>
      <c r="D170" s="242"/>
      <c r="E170" s="242"/>
      <c r="F170" s="242"/>
      <c r="G170" s="192"/>
      <c r="H170" s="171"/>
      <c r="I170" s="171"/>
      <c r="J170" s="171"/>
      <c r="K170" s="171"/>
      <c r="L170" s="171"/>
    </row>
    <row r="171" spans="1:12" ht="12.75">
      <c r="A171" s="63"/>
      <c r="B171" s="7"/>
      <c r="C171" s="3"/>
      <c r="D171" s="242"/>
      <c r="E171" s="242"/>
      <c r="F171" s="242"/>
      <c r="G171" s="192"/>
      <c r="H171" s="171"/>
      <c r="I171" s="171"/>
      <c r="J171" s="171"/>
      <c r="K171" s="171"/>
      <c r="L171" s="171"/>
    </row>
    <row r="172" spans="1:12" ht="12.75">
      <c r="A172" s="63"/>
      <c r="B172" s="7"/>
      <c r="C172" s="3"/>
      <c r="D172" s="242"/>
      <c r="E172" s="242"/>
      <c r="F172" s="242"/>
      <c r="G172" s="192"/>
      <c r="H172" s="171"/>
      <c r="I172" s="171"/>
      <c r="J172" s="171"/>
      <c r="K172" s="171"/>
      <c r="L172" s="171"/>
    </row>
    <row r="173" spans="1:12" ht="12.75">
      <c r="A173" s="63"/>
      <c r="B173" s="7"/>
      <c r="C173" s="3"/>
      <c r="D173" s="242"/>
      <c r="E173" s="242"/>
      <c r="F173" s="242"/>
      <c r="G173" s="192"/>
      <c r="H173" s="171"/>
      <c r="I173" s="171"/>
      <c r="J173" s="171"/>
      <c r="K173" s="171"/>
      <c r="L173" s="171"/>
    </row>
    <row r="174" spans="1:12" ht="12.75">
      <c r="A174" s="63"/>
      <c r="B174" s="7"/>
      <c r="C174" s="3"/>
      <c r="D174" s="242"/>
      <c r="E174" s="242"/>
      <c r="F174" s="242"/>
      <c r="G174" s="192"/>
      <c r="H174" s="171"/>
      <c r="I174" s="171"/>
      <c r="J174" s="171"/>
      <c r="K174" s="171"/>
      <c r="L174" s="171"/>
    </row>
    <row r="175" spans="1:12" ht="12.75">
      <c r="A175" s="63"/>
      <c r="B175" s="7"/>
      <c r="C175" s="3"/>
      <c r="D175" s="242"/>
      <c r="E175" s="242"/>
      <c r="F175" s="242"/>
      <c r="G175" s="192"/>
      <c r="H175" s="171"/>
      <c r="I175" s="171"/>
      <c r="J175" s="171"/>
      <c r="K175" s="171"/>
      <c r="L175" s="171"/>
    </row>
    <row r="176" spans="1:12" ht="12.75">
      <c r="A176" s="63"/>
      <c r="B176" s="7"/>
      <c r="C176" s="3"/>
      <c r="D176" s="242"/>
      <c r="E176" s="242"/>
      <c r="F176" s="242"/>
      <c r="G176" s="192"/>
      <c r="H176" s="171"/>
      <c r="I176" s="171"/>
      <c r="J176" s="171"/>
      <c r="K176" s="171"/>
      <c r="L176" s="171"/>
    </row>
    <row r="177" spans="1:12" ht="12.75">
      <c r="A177" s="63"/>
      <c r="B177" s="7"/>
      <c r="C177" s="3"/>
      <c r="D177" s="242"/>
      <c r="E177" s="242"/>
      <c r="F177" s="242"/>
      <c r="G177" s="192"/>
      <c r="H177" s="171"/>
      <c r="I177" s="171"/>
      <c r="J177" s="171"/>
      <c r="K177" s="171"/>
      <c r="L177" s="171"/>
    </row>
    <row r="178" spans="1:12" ht="12.75">
      <c r="A178" s="63"/>
      <c r="B178" s="7"/>
      <c r="C178" s="3"/>
      <c r="D178" s="242"/>
      <c r="E178" s="242"/>
      <c r="F178" s="242"/>
      <c r="G178" s="192"/>
      <c r="H178" s="171"/>
      <c r="I178" s="171"/>
      <c r="J178" s="171"/>
      <c r="K178" s="171"/>
      <c r="L178" s="171"/>
    </row>
    <row r="179" spans="1:12" ht="12.75">
      <c r="A179" s="63"/>
      <c r="B179" s="7"/>
      <c r="C179" s="3"/>
      <c r="D179" s="242"/>
      <c r="E179" s="242"/>
      <c r="F179" s="242"/>
      <c r="G179" s="192"/>
      <c r="H179" s="171"/>
      <c r="I179" s="171"/>
      <c r="J179" s="171"/>
      <c r="K179" s="171"/>
      <c r="L179" s="171"/>
    </row>
    <row r="180" spans="1:12" ht="12.75">
      <c r="A180" s="63"/>
      <c r="B180" s="7"/>
      <c r="C180" s="3"/>
      <c r="D180" s="242"/>
      <c r="E180" s="242"/>
      <c r="F180" s="242"/>
      <c r="G180" s="192"/>
      <c r="H180" s="171"/>
      <c r="I180" s="171"/>
      <c r="J180" s="171"/>
      <c r="K180" s="171"/>
      <c r="L180" s="171"/>
    </row>
    <row r="181" spans="1:12" ht="12.75">
      <c r="A181" s="63"/>
      <c r="B181" s="7"/>
      <c r="C181" s="3"/>
      <c r="D181" s="242"/>
      <c r="E181" s="242"/>
      <c r="F181" s="242"/>
      <c r="G181" s="192"/>
      <c r="H181" s="171"/>
      <c r="I181" s="171"/>
      <c r="J181" s="171"/>
      <c r="K181" s="171"/>
      <c r="L181" s="171"/>
    </row>
    <row r="182" spans="1:12" ht="12.75">
      <c r="A182" s="63"/>
      <c r="B182" s="7"/>
      <c r="C182" s="3"/>
      <c r="D182" s="242"/>
      <c r="E182" s="242"/>
      <c r="F182" s="242"/>
      <c r="G182" s="192"/>
      <c r="H182" s="171"/>
      <c r="I182" s="171"/>
      <c r="J182" s="171"/>
      <c r="K182" s="171"/>
      <c r="L182" s="171"/>
    </row>
    <row r="183" spans="1:12" ht="12.75">
      <c r="A183" s="63"/>
      <c r="B183" s="7"/>
      <c r="C183" s="3"/>
      <c r="D183" s="242"/>
      <c r="E183" s="242"/>
      <c r="F183" s="242"/>
      <c r="G183" s="192"/>
      <c r="H183" s="171"/>
      <c r="I183" s="171"/>
      <c r="J183" s="171"/>
      <c r="K183" s="171"/>
      <c r="L183" s="171"/>
    </row>
    <row r="184" spans="1:12" ht="12.75">
      <c r="A184" s="63"/>
      <c r="B184" s="7"/>
      <c r="C184" s="3"/>
      <c r="D184" s="242"/>
      <c r="E184" s="242"/>
      <c r="F184" s="242"/>
      <c r="G184" s="192"/>
      <c r="H184" s="171"/>
      <c r="I184" s="171"/>
      <c r="J184" s="171"/>
      <c r="K184" s="171"/>
      <c r="L184" s="171"/>
    </row>
    <row r="185" spans="1:12" ht="12.75">
      <c r="A185" s="63"/>
      <c r="B185" s="7"/>
      <c r="C185" s="3"/>
      <c r="D185" s="242"/>
      <c r="E185" s="242"/>
      <c r="F185" s="242"/>
      <c r="G185" s="192"/>
      <c r="H185" s="171"/>
      <c r="I185" s="171"/>
      <c r="J185" s="171"/>
      <c r="K185" s="171"/>
      <c r="L185" s="171"/>
    </row>
    <row r="186" spans="1:12" ht="12.75">
      <c r="A186" s="63"/>
      <c r="B186" s="7"/>
      <c r="C186" s="3"/>
      <c r="D186" s="242"/>
      <c r="E186" s="242"/>
      <c r="F186" s="242"/>
      <c r="G186" s="192"/>
      <c r="H186" s="171"/>
      <c r="I186" s="171"/>
      <c r="J186" s="171"/>
      <c r="K186" s="171"/>
      <c r="L186" s="171"/>
    </row>
    <row r="187" spans="1:12" ht="12.75">
      <c r="A187" s="63"/>
      <c r="B187" s="7"/>
      <c r="C187" s="3"/>
      <c r="D187" s="242"/>
      <c r="E187" s="242"/>
      <c r="F187" s="242"/>
      <c r="G187" s="192"/>
      <c r="H187" s="171"/>
      <c r="I187" s="171"/>
      <c r="J187" s="171"/>
      <c r="K187" s="171"/>
      <c r="L187" s="171"/>
    </row>
    <row r="188" spans="1:12" ht="12.75">
      <c r="A188" s="63"/>
      <c r="B188" s="7"/>
      <c r="C188" s="3"/>
      <c r="D188" s="242"/>
      <c r="E188" s="242"/>
      <c r="F188" s="242"/>
      <c r="G188" s="192"/>
      <c r="H188" s="171"/>
      <c r="I188" s="171"/>
      <c r="J188" s="171"/>
      <c r="K188" s="171"/>
      <c r="L188" s="171"/>
    </row>
    <row r="189" spans="1:12" ht="12.75">
      <c r="A189" s="63"/>
      <c r="B189" s="7"/>
      <c r="C189" s="3"/>
      <c r="D189" s="242"/>
      <c r="E189" s="242"/>
      <c r="F189" s="242"/>
      <c r="G189" s="192"/>
      <c r="H189" s="171"/>
      <c r="I189" s="171"/>
      <c r="J189" s="171"/>
      <c r="K189" s="171"/>
      <c r="L189" s="171"/>
    </row>
    <row r="190" spans="1:12" ht="12.75">
      <c r="A190" s="63"/>
      <c r="B190" s="7"/>
      <c r="C190" s="3"/>
      <c r="D190" s="242"/>
      <c r="E190" s="242"/>
      <c r="F190" s="242"/>
      <c r="G190" s="192"/>
      <c r="H190" s="171"/>
      <c r="I190" s="171"/>
      <c r="J190" s="171"/>
      <c r="K190" s="171"/>
      <c r="L190" s="171"/>
    </row>
    <row r="191" spans="1:12" ht="12.75">
      <c r="A191" s="63"/>
      <c r="B191" s="7"/>
      <c r="C191" s="3"/>
      <c r="D191" s="242"/>
      <c r="E191" s="242"/>
      <c r="F191" s="242"/>
      <c r="G191" s="192"/>
      <c r="H191" s="171"/>
      <c r="I191" s="171"/>
      <c r="J191" s="171"/>
      <c r="K191" s="171"/>
      <c r="L191" s="171"/>
    </row>
    <row r="192" spans="1:12" ht="12.75">
      <c r="A192" s="63"/>
      <c r="B192" s="7"/>
      <c r="C192" s="3"/>
      <c r="D192" s="242"/>
      <c r="E192" s="242"/>
      <c r="F192" s="242"/>
      <c r="G192" s="192"/>
      <c r="H192" s="171"/>
      <c r="I192" s="171"/>
      <c r="J192" s="171"/>
      <c r="K192" s="171"/>
      <c r="L192" s="171"/>
    </row>
    <row r="193" spans="1:12" ht="12.75">
      <c r="A193" s="63"/>
      <c r="B193" s="7"/>
      <c r="C193" s="3"/>
      <c r="D193" s="242"/>
      <c r="E193" s="242"/>
      <c r="F193" s="242"/>
      <c r="G193" s="192"/>
      <c r="H193" s="171"/>
      <c r="I193" s="171"/>
      <c r="J193" s="171"/>
      <c r="K193" s="171"/>
      <c r="L193" s="171"/>
    </row>
    <row r="194" spans="1:12" ht="12.75">
      <c r="A194" s="63"/>
      <c r="B194" s="7"/>
      <c r="C194" s="3"/>
      <c r="D194" s="242"/>
      <c r="E194" s="242"/>
      <c r="F194" s="242"/>
      <c r="G194" s="192"/>
      <c r="H194" s="171"/>
      <c r="I194" s="171"/>
      <c r="J194" s="171"/>
      <c r="K194" s="171"/>
      <c r="L194" s="171"/>
    </row>
    <row r="195" spans="1:12" ht="12.75">
      <c r="A195" s="63"/>
      <c r="B195" s="7"/>
      <c r="C195" s="3"/>
      <c r="D195" s="242"/>
      <c r="E195" s="242"/>
      <c r="F195" s="242"/>
      <c r="G195" s="192"/>
      <c r="H195" s="171"/>
      <c r="I195" s="171"/>
      <c r="J195" s="171"/>
      <c r="K195" s="171"/>
      <c r="L195" s="171"/>
    </row>
    <row r="196" spans="1:12" ht="12.75">
      <c r="A196" s="63"/>
      <c r="B196" s="7"/>
      <c r="C196" s="3"/>
      <c r="D196" s="242"/>
      <c r="E196" s="242"/>
      <c r="F196" s="242"/>
      <c r="G196" s="192"/>
      <c r="H196" s="171"/>
      <c r="I196" s="171"/>
      <c r="J196" s="171"/>
      <c r="K196" s="171"/>
      <c r="L196" s="171"/>
    </row>
    <row r="197" spans="1:12" ht="12.75">
      <c r="A197" s="63"/>
      <c r="B197" s="7"/>
      <c r="C197" s="3"/>
      <c r="D197" s="242"/>
      <c r="E197" s="242"/>
      <c r="F197" s="242"/>
      <c r="G197" s="192"/>
      <c r="H197" s="171"/>
      <c r="I197" s="171"/>
      <c r="J197" s="171"/>
      <c r="K197" s="171"/>
      <c r="L197" s="171"/>
    </row>
    <row r="198" spans="1:12" ht="12.75">
      <c r="A198" s="63"/>
      <c r="B198" s="7"/>
      <c r="C198" s="3"/>
      <c r="D198" s="242"/>
      <c r="E198" s="242"/>
      <c r="F198" s="242"/>
      <c r="G198" s="192"/>
      <c r="H198" s="171"/>
      <c r="I198" s="171"/>
      <c r="J198" s="171"/>
      <c r="K198" s="171"/>
      <c r="L198" s="171"/>
    </row>
    <row r="199" spans="1:12" ht="12.75">
      <c r="A199" s="63"/>
      <c r="B199" s="7"/>
      <c r="C199" s="3"/>
      <c r="D199" s="242"/>
      <c r="E199" s="242"/>
      <c r="F199" s="242"/>
      <c r="G199" s="192"/>
      <c r="H199" s="171"/>
      <c r="I199" s="171"/>
      <c r="J199" s="171"/>
      <c r="K199" s="171"/>
      <c r="L199" s="171"/>
    </row>
    <row r="200" spans="1:12" ht="12.75">
      <c r="A200" s="63"/>
      <c r="B200" s="7"/>
      <c r="C200" s="3"/>
      <c r="D200" s="242"/>
      <c r="E200" s="242"/>
      <c r="F200" s="242"/>
      <c r="G200" s="192"/>
      <c r="H200" s="171"/>
      <c r="I200" s="171"/>
      <c r="J200" s="171"/>
      <c r="K200" s="171"/>
      <c r="L200" s="171"/>
    </row>
    <row r="201" spans="1:12" ht="12.75">
      <c r="A201" s="63"/>
      <c r="B201" s="7"/>
      <c r="C201" s="3"/>
      <c r="D201" s="242"/>
      <c r="E201" s="242"/>
      <c r="F201" s="242"/>
      <c r="G201" s="192"/>
      <c r="H201" s="171"/>
      <c r="I201" s="171"/>
      <c r="J201" s="171"/>
      <c r="K201" s="171"/>
      <c r="L201" s="171"/>
    </row>
    <row r="202" spans="1:12" ht="12.75">
      <c r="A202" s="63"/>
      <c r="B202" s="7"/>
      <c r="C202" s="3"/>
      <c r="D202" s="242"/>
      <c r="E202" s="242"/>
      <c r="F202" s="242"/>
      <c r="G202" s="192"/>
      <c r="H202" s="171"/>
      <c r="I202" s="171"/>
      <c r="J202" s="171"/>
      <c r="K202" s="171"/>
      <c r="L202" s="171"/>
    </row>
    <row r="203" spans="1:12" ht="12.75">
      <c r="A203" s="63"/>
      <c r="B203" s="7"/>
      <c r="C203" s="3"/>
      <c r="D203" s="242"/>
      <c r="E203" s="242"/>
      <c r="F203" s="242"/>
      <c r="G203" s="192"/>
      <c r="H203" s="171"/>
      <c r="I203" s="171"/>
      <c r="J203" s="171"/>
      <c r="K203" s="171"/>
      <c r="L203" s="171"/>
    </row>
    <row r="204" spans="1:12" ht="12.75">
      <c r="A204" s="63"/>
      <c r="B204" s="7"/>
      <c r="C204" s="3"/>
      <c r="D204" s="242"/>
      <c r="E204" s="242"/>
      <c r="F204" s="242"/>
      <c r="G204" s="192"/>
      <c r="H204" s="171"/>
      <c r="I204" s="171"/>
      <c r="J204" s="171"/>
      <c r="K204" s="171"/>
      <c r="L204" s="171"/>
    </row>
    <row r="205" spans="1:12" ht="12.75">
      <c r="A205" s="63"/>
      <c r="B205" s="7"/>
      <c r="C205" s="3"/>
      <c r="D205" s="242"/>
      <c r="E205" s="242"/>
      <c r="F205" s="242"/>
      <c r="G205" s="192"/>
      <c r="H205" s="171"/>
      <c r="I205" s="171"/>
      <c r="J205" s="171"/>
      <c r="K205" s="171"/>
      <c r="L205" s="171"/>
    </row>
    <row r="206" spans="1:12" ht="12.75">
      <c r="A206" s="63"/>
      <c r="B206" s="7"/>
      <c r="C206" s="3"/>
      <c r="D206" s="242"/>
      <c r="E206" s="242"/>
      <c r="F206" s="242"/>
      <c r="G206" s="192"/>
      <c r="H206" s="171"/>
      <c r="I206" s="171"/>
      <c r="J206" s="171"/>
      <c r="K206" s="171"/>
      <c r="L206" s="171"/>
    </row>
    <row r="207" spans="1:12" ht="12.75">
      <c r="A207" s="63"/>
      <c r="B207" s="7"/>
      <c r="C207" s="3"/>
      <c r="D207" s="242"/>
      <c r="E207" s="242"/>
      <c r="F207" s="242"/>
      <c r="G207" s="192"/>
      <c r="H207" s="171"/>
      <c r="I207" s="171"/>
      <c r="J207" s="171"/>
      <c r="K207" s="171"/>
      <c r="L207" s="171"/>
    </row>
    <row r="208" spans="1:12" ht="12.75">
      <c r="A208" s="63"/>
      <c r="B208" s="7"/>
      <c r="C208" s="3"/>
      <c r="D208" s="242"/>
      <c r="E208" s="242"/>
      <c r="F208" s="242"/>
      <c r="G208" s="192"/>
      <c r="H208" s="171"/>
      <c r="I208" s="171"/>
      <c r="J208" s="171"/>
      <c r="K208" s="171"/>
      <c r="L208" s="171"/>
    </row>
    <row r="209" spans="1:12" ht="12.75">
      <c r="A209" s="63"/>
      <c r="B209" s="7"/>
      <c r="C209" s="3"/>
      <c r="D209" s="242"/>
      <c r="E209" s="242"/>
      <c r="F209" s="242"/>
      <c r="G209" s="192"/>
      <c r="H209" s="171"/>
      <c r="I209" s="171"/>
      <c r="J209" s="171"/>
      <c r="K209" s="171"/>
      <c r="L209" s="171"/>
    </row>
    <row r="210" spans="1:12" ht="12.75">
      <c r="A210" s="63"/>
      <c r="B210" s="7"/>
      <c r="C210" s="3"/>
      <c r="D210" s="242"/>
      <c r="E210" s="242"/>
      <c r="F210" s="242"/>
      <c r="G210" s="192"/>
      <c r="H210" s="171"/>
      <c r="I210" s="171"/>
      <c r="J210" s="171"/>
      <c r="K210" s="171"/>
      <c r="L210" s="171"/>
    </row>
    <row r="211" spans="1:12" ht="12.75">
      <c r="A211" s="63"/>
      <c r="B211" s="7"/>
      <c r="C211" s="3"/>
      <c r="D211" s="242"/>
      <c r="E211" s="242"/>
      <c r="F211" s="242"/>
      <c r="G211" s="192"/>
      <c r="H211" s="171"/>
      <c r="I211" s="171"/>
      <c r="J211" s="171"/>
      <c r="K211" s="171"/>
      <c r="L211" s="171"/>
    </row>
    <row r="212" spans="1:12" ht="12.75">
      <c r="A212" s="63"/>
      <c r="B212" s="7"/>
      <c r="C212" s="3"/>
      <c r="D212" s="242"/>
      <c r="E212" s="242"/>
      <c r="F212" s="242"/>
      <c r="G212" s="192"/>
      <c r="H212" s="171"/>
      <c r="I212" s="171"/>
      <c r="J212" s="171"/>
      <c r="K212" s="171"/>
      <c r="L212" s="171"/>
    </row>
    <row r="213" spans="1:12" ht="12.75">
      <c r="A213" s="63"/>
      <c r="B213" s="7"/>
      <c r="C213" s="3"/>
      <c r="D213" s="242"/>
      <c r="E213" s="242"/>
      <c r="F213" s="242"/>
      <c r="G213" s="192"/>
      <c r="H213" s="171"/>
      <c r="I213" s="171"/>
      <c r="J213" s="171"/>
      <c r="K213" s="171"/>
      <c r="L213" s="171"/>
    </row>
    <row r="214" spans="1:12" ht="12.75">
      <c r="A214" s="63"/>
      <c r="B214" s="7"/>
      <c r="C214" s="3"/>
      <c r="D214" s="242"/>
      <c r="E214" s="242"/>
      <c r="F214" s="242"/>
      <c r="G214" s="192"/>
      <c r="H214" s="171"/>
      <c r="I214" s="171"/>
      <c r="J214" s="171"/>
      <c r="K214" s="171"/>
      <c r="L214" s="171"/>
    </row>
    <row r="215" spans="1:12" ht="12.75">
      <c r="A215" s="63"/>
      <c r="B215" s="7"/>
      <c r="C215" s="3"/>
      <c r="D215" s="242"/>
      <c r="E215" s="242"/>
      <c r="F215" s="242"/>
      <c r="G215" s="192"/>
      <c r="H215" s="171"/>
      <c r="I215" s="171"/>
      <c r="J215" s="171"/>
      <c r="K215" s="171"/>
      <c r="L215" s="171"/>
    </row>
    <row r="216" spans="1:12" ht="12.75">
      <c r="A216" s="63"/>
      <c r="B216" s="7"/>
      <c r="C216" s="3"/>
      <c r="D216" s="242"/>
      <c r="E216" s="242"/>
      <c r="F216" s="242"/>
      <c r="G216" s="192"/>
      <c r="H216" s="171"/>
      <c r="I216" s="171"/>
      <c r="J216" s="171"/>
      <c r="K216" s="171"/>
      <c r="L216" s="171"/>
    </row>
    <row r="217" spans="1:12" ht="12.75">
      <c r="A217" s="63"/>
      <c r="B217" s="7"/>
      <c r="C217" s="3"/>
      <c r="D217" s="242"/>
      <c r="E217" s="242"/>
      <c r="F217" s="242"/>
      <c r="G217" s="192"/>
      <c r="H217" s="171"/>
      <c r="I217" s="171"/>
      <c r="J217" s="171"/>
      <c r="K217" s="171"/>
      <c r="L217" s="171"/>
    </row>
    <row r="218" spans="1:12" ht="12.75">
      <c r="A218" s="63"/>
      <c r="B218" s="7"/>
      <c r="C218" s="3"/>
      <c r="D218" s="242"/>
      <c r="E218" s="242"/>
      <c r="F218" s="242"/>
      <c r="G218" s="192"/>
      <c r="H218" s="171"/>
      <c r="I218" s="171"/>
      <c r="J218" s="171"/>
      <c r="K218" s="171"/>
      <c r="L218" s="171"/>
    </row>
    <row r="219" spans="1:12" ht="12.75">
      <c r="A219" s="63"/>
      <c r="B219" s="7"/>
      <c r="C219" s="3"/>
      <c r="D219" s="242"/>
      <c r="E219" s="242"/>
      <c r="F219" s="242"/>
      <c r="G219" s="192"/>
      <c r="H219" s="171"/>
      <c r="I219" s="171"/>
      <c r="J219" s="171"/>
      <c r="K219" s="171"/>
      <c r="L219" s="171"/>
    </row>
    <row r="220" spans="1:12" ht="12.75">
      <c r="A220" s="63"/>
      <c r="B220" s="7"/>
      <c r="C220" s="3"/>
      <c r="D220" s="242"/>
      <c r="E220" s="242"/>
      <c r="F220" s="242"/>
      <c r="G220" s="192"/>
      <c r="H220" s="171"/>
      <c r="I220" s="171"/>
      <c r="J220" s="171"/>
      <c r="K220" s="171"/>
      <c r="L220" s="171"/>
    </row>
    <row r="221" spans="1:12" ht="12.75">
      <c r="A221" s="63"/>
      <c r="B221" s="7"/>
      <c r="C221" s="3"/>
      <c r="D221" s="242"/>
      <c r="E221" s="242"/>
      <c r="F221" s="242"/>
      <c r="G221" s="192"/>
      <c r="H221" s="171"/>
      <c r="I221" s="171"/>
      <c r="J221" s="171"/>
      <c r="K221" s="171"/>
      <c r="L221" s="171"/>
    </row>
    <row r="222" spans="1:12" ht="12.75">
      <c r="A222" s="63"/>
      <c r="B222" s="7"/>
      <c r="C222" s="3"/>
      <c r="D222" s="242"/>
      <c r="E222" s="242"/>
      <c r="F222" s="242"/>
      <c r="G222" s="192"/>
      <c r="H222" s="171"/>
      <c r="I222" s="171"/>
      <c r="J222" s="171"/>
      <c r="K222" s="171"/>
      <c r="L222" s="171"/>
    </row>
    <row r="223" spans="1:12" ht="12.75">
      <c r="A223" s="63"/>
      <c r="B223" s="7"/>
      <c r="C223" s="3"/>
      <c r="D223" s="242"/>
      <c r="E223" s="242"/>
      <c r="F223" s="242"/>
      <c r="G223" s="192"/>
      <c r="H223" s="171"/>
      <c r="I223" s="171"/>
      <c r="J223" s="171"/>
      <c r="K223" s="171"/>
      <c r="L223" s="171"/>
    </row>
    <row r="224" spans="1:12" ht="12.75">
      <c r="A224" s="63"/>
      <c r="B224" s="7"/>
      <c r="C224" s="3"/>
      <c r="D224" s="242"/>
      <c r="E224" s="242"/>
      <c r="F224" s="242"/>
      <c r="G224" s="192"/>
      <c r="H224" s="171"/>
      <c r="I224" s="171"/>
      <c r="J224" s="171"/>
      <c r="K224" s="171"/>
      <c r="L224" s="171"/>
    </row>
    <row r="225" spans="1:12" ht="12.75">
      <c r="A225" s="63"/>
      <c r="B225" s="7"/>
      <c r="C225" s="3"/>
      <c r="D225" s="242"/>
      <c r="E225" s="242"/>
      <c r="F225" s="242"/>
      <c r="G225" s="192"/>
      <c r="H225" s="171"/>
      <c r="I225" s="171"/>
      <c r="J225" s="171"/>
      <c r="K225" s="171"/>
      <c r="L225" s="171"/>
    </row>
    <row r="226" spans="1:12" ht="12.75">
      <c r="A226" s="63"/>
      <c r="B226" s="7"/>
      <c r="C226" s="3"/>
      <c r="D226" s="242"/>
      <c r="E226" s="242"/>
      <c r="F226" s="242"/>
      <c r="G226" s="192"/>
      <c r="H226" s="171"/>
      <c r="I226" s="171"/>
      <c r="J226" s="171"/>
      <c r="K226" s="171"/>
      <c r="L226" s="171"/>
    </row>
    <row r="227" spans="1:12" ht="12.75">
      <c r="A227" s="63"/>
      <c r="B227" s="7"/>
      <c r="C227" s="3"/>
      <c r="D227" s="242"/>
      <c r="E227" s="242"/>
      <c r="F227" s="242"/>
      <c r="G227" s="192"/>
      <c r="H227" s="171"/>
      <c r="I227" s="171"/>
      <c r="J227" s="171"/>
      <c r="K227" s="171"/>
      <c r="L227" s="171"/>
    </row>
    <row r="228" spans="1:12" ht="12.75">
      <c r="A228" s="63"/>
      <c r="B228" s="7"/>
      <c r="C228" s="3"/>
      <c r="D228" s="242"/>
      <c r="E228" s="242"/>
      <c r="F228" s="242"/>
      <c r="G228" s="192"/>
      <c r="H228" s="171"/>
      <c r="I228" s="171"/>
      <c r="J228" s="171"/>
      <c r="K228" s="171"/>
      <c r="L228" s="171"/>
    </row>
    <row r="229" spans="1:12" ht="12.75">
      <c r="A229" s="63"/>
      <c r="B229" s="7"/>
      <c r="C229" s="3"/>
      <c r="D229" s="242"/>
      <c r="E229" s="242"/>
      <c r="F229" s="242"/>
      <c r="G229" s="192"/>
      <c r="H229" s="171"/>
      <c r="I229" s="171"/>
      <c r="J229" s="171"/>
      <c r="K229" s="171"/>
      <c r="L229" s="171"/>
    </row>
    <row r="230" spans="1:12" ht="12.75">
      <c r="A230" s="63"/>
      <c r="B230" s="7"/>
      <c r="C230" s="3"/>
      <c r="D230" s="242"/>
      <c r="E230" s="242"/>
      <c r="F230" s="242"/>
      <c r="G230" s="192"/>
      <c r="H230" s="171"/>
      <c r="I230" s="171"/>
      <c r="J230" s="171"/>
      <c r="K230" s="171"/>
      <c r="L230" s="171"/>
    </row>
    <row r="231" spans="1:12" ht="12.75">
      <c r="A231" s="63"/>
      <c r="B231" s="7"/>
      <c r="C231" s="3"/>
      <c r="D231" s="242"/>
      <c r="E231" s="242"/>
      <c r="F231" s="242"/>
      <c r="G231" s="192"/>
      <c r="H231" s="171"/>
      <c r="I231" s="171"/>
      <c r="J231" s="171"/>
      <c r="K231" s="171"/>
      <c r="L231" s="171"/>
    </row>
    <row r="232" spans="1:12" ht="12.75">
      <c r="A232" s="63"/>
      <c r="B232" s="7"/>
      <c r="C232" s="3"/>
      <c r="D232" s="242"/>
      <c r="E232" s="242"/>
      <c r="F232" s="242"/>
      <c r="G232" s="192"/>
      <c r="H232" s="171"/>
      <c r="I232" s="171"/>
      <c r="J232" s="171"/>
      <c r="K232" s="171"/>
      <c r="L232" s="171"/>
    </row>
    <row r="233" spans="1:12" ht="12.75">
      <c r="A233" s="63"/>
      <c r="B233" s="7"/>
      <c r="C233" s="3"/>
      <c r="D233" s="242"/>
      <c r="E233" s="242"/>
      <c r="F233" s="242"/>
      <c r="G233" s="192"/>
      <c r="H233" s="171"/>
      <c r="I233" s="171"/>
      <c r="J233" s="171"/>
      <c r="K233" s="171"/>
      <c r="L233" s="171"/>
    </row>
    <row r="234" spans="1:12" ht="12.75">
      <c r="A234" s="63"/>
      <c r="B234" s="7"/>
      <c r="C234" s="3"/>
      <c r="D234" s="242"/>
      <c r="E234" s="242"/>
      <c r="F234" s="242"/>
      <c r="G234" s="192"/>
      <c r="H234" s="171"/>
      <c r="I234" s="171"/>
      <c r="J234" s="171"/>
      <c r="K234" s="171"/>
      <c r="L234" s="171"/>
    </row>
    <row r="235" spans="1:12" ht="12.75">
      <c r="A235" s="63"/>
      <c r="B235" s="7"/>
      <c r="C235" s="3"/>
      <c r="D235" s="242"/>
      <c r="E235" s="242"/>
      <c r="F235" s="242"/>
      <c r="G235" s="192"/>
      <c r="H235" s="171"/>
      <c r="I235" s="171"/>
      <c r="J235" s="171"/>
      <c r="K235" s="171"/>
      <c r="L235" s="171"/>
    </row>
    <row r="236" spans="1:12" ht="12.75">
      <c r="A236" s="63"/>
      <c r="B236" s="7"/>
      <c r="C236" s="3"/>
      <c r="D236" s="242"/>
      <c r="E236" s="242"/>
      <c r="F236" s="242"/>
      <c r="G236" s="192"/>
      <c r="H236" s="171"/>
      <c r="I236" s="171"/>
      <c r="J236" s="171"/>
      <c r="K236" s="171"/>
      <c r="L236" s="171"/>
    </row>
    <row r="237" spans="1:12" ht="12.75">
      <c r="A237" s="63"/>
      <c r="B237" s="7"/>
      <c r="C237" s="3"/>
      <c r="D237" s="242"/>
      <c r="E237" s="242"/>
      <c r="F237" s="242"/>
      <c r="G237" s="192"/>
      <c r="H237" s="171"/>
      <c r="I237" s="171"/>
      <c r="J237" s="171"/>
      <c r="K237" s="171"/>
      <c r="L237" s="171"/>
    </row>
    <row r="238" spans="1:12" ht="12.75">
      <c r="A238" s="63"/>
      <c r="B238" s="7"/>
      <c r="C238" s="3"/>
      <c r="D238" s="242"/>
      <c r="E238" s="242"/>
      <c r="F238" s="242"/>
      <c r="G238" s="192"/>
      <c r="H238" s="171"/>
      <c r="I238" s="171"/>
      <c r="J238" s="171"/>
      <c r="K238" s="171"/>
      <c r="L238" s="171"/>
    </row>
    <row r="239" spans="1:12" ht="12.75">
      <c r="A239" s="63"/>
      <c r="B239" s="7"/>
      <c r="C239" s="3"/>
      <c r="D239" s="242"/>
      <c r="E239" s="242"/>
      <c r="F239" s="242"/>
      <c r="G239" s="192"/>
      <c r="H239" s="171"/>
      <c r="I239" s="171"/>
      <c r="J239" s="171"/>
      <c r="K239" s="171"/>
      <c r="L239" s="171"/>
    </row>
    <row r="240" spans="1:12" ht="12.75">
      <c r="A240" s="63"/>
      <c r="B240" s="7"/>
      <c r="C240" s="3"/>
      <c r="D240" s="242"/>
      <c r="E240" s="242"/>
      <c r="F240" s="242"/>
      <c r="G240" s="192"/>
      <c r="H240" s="171"/>
      <c r="I240" s="171"/>
      <c r="J240" s="171"/>
      <c r="K240" s="171"/>
      <c r="L240" s="171"/>
    </row>
    <row r="241" spans="1:12" ht="12.75">
      <c r="A241" s="63"/>
      <c r="B241" s="7"/>
      <c r="C241" s="3"/>
      <c r="D241" s="242"/>
      <c r="E241" s="242"/>
      <c r="F241" s="242"/>
      <c r="G241" s="192"/>
      <c r="H241" s="171"/>
      <c r="I241" s="171"/>
      <c r="J241" s="171"/>
      <c r="K241" s="171"/>
      <c r="L241" s="171"/>
    </row>
    <row r="242" spans="1:12" ht="12.75">
      <c r="A242" s="63"/>
      <c r="B242" s="7"/>
      <c r="C242" s="3"/>
      <c r="D242" s="242"/>
      <c r="E242" s="242"/>
      <c r="F242" s="242"/>
      <c r="G242" s="192"/>
      <c r="H242" s="171"/>
      <c r="I242" s="171"/>
      <c r="J242" s="171"/>
      <c r="K242" s="171"/>
      <c r="L242" s="171"/>
    </row>
    <row r="243" spans="1:12" ht="12.75">
      <c r="A243" s="63"/>
      <c r="B243" s="7"/>
      <c r="C243" s="3"/>
      <c r="D243" s="242"/>
      <c r="E243" s="242"/>
      <c r="F243" s="242"/>
      <c r="G243" s="192"/>
      <c r="H243" s="171"/>
      <c r="I243" s="171"/>
      <c r="J243" s="171"/>
      <c r="K243" s="171"/>
      <c r="L243" s="171"/>
    </row>
    <row r="244" spans="1:12" ht="12.75">
      <c r="A244" s="63"/>
      <c r="B244" s="7"/>
      <c r="C244" s="3"/>
      <c r="D244" s="242"/>
      <c r="E244" s="242"/>
      <c r="F244" s="242"/>
      <c r="G244" s="192"/>
      <c r="H244" s="171"/>
      <c r="I244" s="171"/>
      <c r="J244" s="171"/>
      <c r="K244" s="171"/>
      <c r="L244" s="171"/>
    </row>
    <row r="245" spans="1:12" ht="12.75">
      <c r="A245" s="63"/>
      <c r="B245" s="7"/>
      <c r="C245" s="3"/>
      <c r="D245" s="242"/>
      <c r="E245" s="242"/>
      <c r="F245" s="242"/>
      <c r="G245" s="192"/>
      <c r="H245" s="171"/>
      <c r="I245" s="171"/>
      <c r="J245" s="171"/>
      <c r="K245" s="171"/>
      <c r="L245" s="171"/>
    </row>
    <row r="246" spans="1:12" ht="12.75">
      <c r="A246" s="63"/>
      <c r="B246" s="7"/>
      <c r="C246" s="3"/>
      <c r="D246" s="242"/>
      <c r="E246" s="242"/>
      <c r="F246" s="242"/>
      <c r="G246" s="192"/>
      <c r="H246" s="171"/>
      <c r="I246" s="171"/>
      <c r="J246" s="171"/>
      <c r="K246" s="171"/>
      <c r="L246" s="171"/>
    </row>
    <row r="247" spans="1:12" ht="12.75">
      <c r="A247" s="63"/>
      <c r="B247" s="7"/>
      <c r="C247" s="3"/>
      <c r="D247" s="242"/>
      <c r="E247" s="242"/>
      <c r="F247" s="242"/>
      <c r="G247" s="192"/>
      <c r="H247" s="171"/>
      <c r="I247" s="171"/>
      <c r="J247" s="171"/>
      <c r="K247" s="171"/>
      <c r="L247" s="171"/>
    </row>
    <row r="248" spans="1:12" ht="12.75">
      <c r="A248" s="63"/>
      <c r="B248" s="7"/>
      <c r="C248" s="3"/>
      <c r="D248" s="242"/>
      <c r="E248" s="242"/>
      <c r="F248" s="242"/>
      <c r="G248" s="192"/>
      <c r="H248" s="171"/>
      <c r="I248" s="171"/>
      <c r="J248" s="171"/>
      <c r="K248" s="171"/>
      <c r="L248" s="171"/>
    </row>
    <row r="249" spans="1:12" ht="12.75">
      <c r="A249" s="63"/>
      <c r="B249" s="7"/>
      <c r="C249" s="3"/>
      <c r="D249" s="242"/>
      <c r="E249" s="242"/>
      <c r="F249" s="242"/>
      <c r="G249" s="192"/>
      <c r="H249" s="171"/>
      <c r="I249" s="171"/>
      <c r="J249" s="171"/>
      <c r="K249" s="171"/>
      <c r="L249" s="171"/>
    </row>
    <row r="250" spans="1:12" ht="12.75">
      <c r="A250" s="63"/>
      <c r="B250" s="7"/>
      <c r="C250" s="3"/>
      <c r="D250" s="242"/>
      <c r="E250" s="242"/>
      <c r="F250" s="242"/>
      <c r="G250" s="192"/>
      <c r="H250" s="171"/>
      <c r="I250" s="171"/>
      <c r="J250" s="171"/>
      <c r="K250" s="171"/>
      <c r="L250" s="171"/>
    </row>
    <row r="251" spans="1:12" ht="12.75">
      <c r="A251" s="63"/>
      <c r="B251" s="7"/>
      <c r="C251" s="3"/>
      <c r="D251" s="242"/>
      <c r="E251" s="242"/>
      <c r="F251" s="242"/>
      <c r="G251" s="192"/>
      <c r="H251" s="171"/>
      <c r="I251" s="171"/>
      <c r="J251" s="171"/>
      <c r="K251" s="171"/>
      <c r="L251" s="171"/>
    </row>
    <row r="252" spans="1:12" ht="12.75">
      <c r="A252" s="63"/>
      <c r="B252" s="7"/>
      <c r="C252" s="3"/>
      <c r="D252" s="242"/>
      <c r="E252" s="242"/>
      <c r="F252" s="242"/>
      <c r="G252" s="192"/>
      <c r="H252" s="171"/>
      <c r="I252" s="171"/>
      <c r="J252" s="171"/>
      <c r="K252" s="171"/>
      <c r="L252" s="171"/>
    </row>
    <row r="253" spans="1:12" ht="12.75">
      <c r="A253" s="63"/>
      <c r="B253" s="7"/>
      <c r="C253" s="3"/>
      <c r="D253" s="242"/>
      <c r="E253" s="242"/>
      <c r="F253" s="242"/>
      <c r="G253" s="192"/>
      <c r="H253" s="171"/>
      <c r="I253" s="171"/>
      <c r="J253" s="171"/>
      <c r="K253" s="171"/>
      <c r="L253" s="171"/>
    </row>
    <row r="254" spans="1:12" ht="12.75">
      <c r="A254" s="63"/>
      <c r="B254" s="7"/>
      <c r="C254" s="3"/>
      <c r="D254" s="242"/>
      <c r="E254" s="242"/>
      <c r="F254" s="242"/>
      <c r="G254" s="192"/>
      <c r="H254" s="171"/>
      <c r="I254" s="171"/>
      <c r="J254" s="171"/>
      <c r="K254" s="171"/>
      <c r="L254" s="171"/>
    </row>
    <row r="255" spans="1:12" ht="12.75">
      <c r="A255" s="63"/>
      <c r="B255" s="7"/>
      <c r="C255" s="3"/>
      <c r="D255" s="242"/>
      <c r="E255" s="242"/>
      <c r="F255" s="242"/>
      <c r="G255" s="192"/>
      <c r="H255" s="171"/>
      <c r="I255" s="171"/>
      <c r="J255" s="171"/>
      <c r="K255" s="171"/>
      <c r="L255" s="171"/>
    </row>
    <row r="256" spans="1:12" ht="12.75">
      <c r="A256" s="63"/>
      <c r="B256" s="7"/>
      <c r="C256" s="3"/>
      <c r="D256" s="242"/>
      <c r="E256" s="242"/>
      <c r="F256" s="242"/>
      <c r="G256" s="192"/>
      <c r="H256" s="171"/>
      <c r="I256" s="171"/>
      <c r="J256" s="171"/>
      <c r="K256" s="171"/>
      <c r="L256" s="171"/>
    </row>
    <row r="257" spans="1:12" ht="12.75">
      <c r="A257" s="63"/>
      <c r="B257" s="7"/>
      <c r="C257" s="3"/>
      <c r="D257" s="242"/>
      <c r="E257" s="242"/>
      <c r="F257" s="242"/>
      <c r="G257" s="192"/>
      <c r="H257" s="171"/>
      <c r="I257" s="171"/>
      <c r="J257" s="171"/>
      <c r="K257" s="171"/>
      <c r="L257" s="171"/>
    </row>
    <row r="258" spans="1:12" ht="12.75">
      <c r="A258" s="63"/>
      <c r="B258" s="7"/>
      <c r="C258" s="3"/>
      <c r="D258" s="242"/>
      <c r="E258" s="242"/>
      <c r="F258" s="242"/>
      <c r="G258" s="192"/>
      <c r="H258" s="171"/>
      <c r="I258" s="171"/>
      <c r="J258" s="171"/>
      <c r="K258" s="171"/>
      <c r="L258" s="171"/>
    </row>
    <row r="259" spans="1:12" ht="12.75">
      <c r="A259" s="63"/>
      <c r="B259" s="7"/>
      <c r="C259" s="3"/>
      <c r="D259" s="242"/>
      <c r="E259" s="242"/>
      <c r="F259" s="242"/>
      <c r="G259" s="192"/>
      <c r="H259" s="171"/>
      <c r="I259" s="171"/>
      <c r="J259" s="171"/>
      <c r="K259" s="171"/>
      <c r="L259" s="171"/>
    </row>
    <row r="260" spans="1:12" ht="12.75">
      <c r="A260" s="63"/>
      <c r="B260" s="7"/>
      <c r="C260" s="3"/>
      <c r="D260" s="242"/>
      <c r="E260" s="242"/>
      <c r="F260" s="242"/>
      <c r="G260" s="192"/>
      <c r="H260" s="171"/>
      <c r="I260" s="171"/>
      <c r="J260" s="171"/>
      <c r="K260" s="171"/>
      <c r="L260" s="171"/>
    </row>
    <row r="261" spans="1:12" ht="12.75">
      <c r="A261" s="63"/>
      <c r="B261" s="7"/>
      <c r="C261" s="3"/>
      <c r="D261" s="242"/>
      <c r="E261" s="242"/>
      <c r="F261" s="242"/>
      <c r="G261" s="192"/>
      <c r="H261" s="171"/>
      <c r="I261" s="171"/>
      <c r="J261" s="171"/>
      <c r="K261" s="171"/>
      <c r="L261" s="171"/>
    </row>
    <row r="262" spans="1:12" ht="12.75">
      <c r="A262" s="63"/>
      <c r="B262" s="7"/>
      <c r="C262" s="3"/>
      <c r="D262" s="242"/>
      <c r="E262" s="242"/>
      <c r="F262" s="242"/>
      <c r="G262" s="192"/>
      <c r="H262" s="171"/>
      <c r="I262" s="171"/>
      <c r="J262" s="171"/>
      <c r="K262" s="171"/>
      <c r="L262" s="171"/>
    </row>
    <row r="263" spans="1:12" ht="12.75">
      <c r="A263" s="63"/>
      <c r="B263" s="7"/>
      <c r="C263" s="3"/>
      <c r="D263" s="242"/>
      <c r="E263" s="242"/>
      <c r="F263" s="242"/>
      <c r="G263" s="192"/>
      <c r="H263" s="171"/>
      <c r="I263" s="171"/>
      <c r="J263" s="171"/>
      <c r="K263" s="171"/>
      <c r="L263" s="171"/>
    </row>
    <row r="264" spans="1:12" ht="12.75">
      <c r="A264" s="63"/>
      <c r="B264" s="7"/>
      <c r="C264" s="3"/>
      <c r="D264" s="242"/>
      <c r="E264" s="242"/>
      <c r="F264" s="242"/>
      <c r="G264" s="192"/>
      <c r="H264" s="171"/>
      <c r="I264" s="171"/>
      <c r="J264" s="171"/>
      <c r="K264" s="171"/>
      <c r="L264" s="171"/>
    </row>
    <row r="265" spans="1:12" ht="12.75">
      <c r="A265" s="63"/>
      <c r="B265" s="7"/>
      <c r="C265" s="3"/>
      <c r="D265" s="242"/>
      <c r="E265" s="242"/>
      <c r="F265" s="242"/>
      <c r="G265" s="192"/>
      <c r="H265" s="171"/>
      <c r="I265" s="171"/>
      <c r="J265" s="171"/>
      <c r="K265" s="171"/>
      <c r="L265" s="171"/>
    </row>
    <row r="266" spans="1:12" ht="12.75">
      <c r="A266" s="63"/>
      <c r="B266" s="7"/>
      <c r="C266" s="3"/>
      <c r="D266" s="242"/>
      <c r="E266" s="242"/>
      <c r="F266" s="242"/>
      <c r="G266" s="192"/>
      <c r="H266" s="171"/>
      <c r="I266" s="171"/>
      <c r="J266" s="171"/>
      <c r="K266" s="171"/>
      <c r="L266" s="171"/>
    </row>
    <row r="267" spans="1:12" ht="12.75">
      <c r="A267" s="63"/>
      <c r="B267" s="7"/>
      <c r="C267" s="3"/>
      <c r="D267" s="242"/>
      <c r="E267" s="242"/>
      <c r="F267" s="242"/>
      <c r="G267" s="192"/>
      <c r="H267" s="171"/>
      <c r="I267" s="171"/>
      <c r="J267" s="171"/>
      <c r="K267" s="171"/>
      <c r="L267" s="171"/>
    </row>
    <row r="268" spans="1:12" ht="12.75">
      <c r="A268" s="63"/>
      <c r="B268" s="7"/>
      <c r="C268" s="3"/>
      <c r="D268" s="242"/>
      <c r="E268" s="242"/>
      <c r="F268" s="242"/>
      <c r="G268" s="192"/>
      <c r="H268" s="171"/>
      <c r="I268" s="171"/>
      <c r="J268" s="171"/>
      <c r="K268" s="171"/>
      <c r="L268" s="171"/>
    </row>
    <row r="269" spans="1:12" ht="12.75">
      <c r="A269" s="63"/>
      <c r="B269" s="7"/>
      <c r="C269" s="3"/>
      <c r="D269" s="242"/>
      <c r="E269" s="242"/>
      <c r="F269" s="242"/>
      <c r="G269" s="192"/>
      <c r="H269" s="171"/>
      <c r="I269" s="171"/>
      <c r="J269" s="171"/>
      <c r="K269" s="171"/>
      <c r="L269" s="171"/>
    </row>
    <row r="270" spans="1:12" ht="12.75">
      <c r="A270" s="63"/>
      <c r="B270" s="7"/>
      <c r="C270" s="3"/>
      <c r="D270" s="242"/>
      <c r="E270" s="242"/>
      <c r="F270" s="242"/>
      <c r="G270" s="192"/>
      <c r="H270" s="171"/>
      <c r="I270" s="171"/>
      <c r="J270" s="171"/>
      <c r="K270" s="171"/>
      <c r="L270" s="171"/>
    </row>
    <row r="271" spans="1:12" ht="12.75">
      <c r="A271" s="63"/>
      <c r="B271" s="7"/>
      <c r="C271" s="3"/>
      <c r="D271" s="242"/>
      <c r="E271" s="242"/>
      <c r="F271" s="242"/>
      <c r="G271" s="192"/>
      <c r="H271" s="171"/>
      <c r="I271" s="171"/>
      <c r="J271" s="171"/>
      <c r="K271" s="171"/>
      <c r="L271" s="171"/>
    </row>
    <row r="272" spans="1:12" ht="12.75">
      <c r="A272" s="63"/>
      <c r="B272" s="7"/>
      <c r="C272" s="3"/>
      <c r="D272" s="242"/>
      <c r="E272" s="242"/>
      <c r="F272" s="242"/>
      <c r="G272" s="192"/>
      <c r="H272" s="171"/>
      <c r="I272" s="171"/>
      <c r="J272" s="171"/>
      <c r="K272" s="171"/>
      <c r="L272" s="171"/>
    </row>
    <row r="273" spans="1:12" ht="12.75">
      <c r="A273" s="63"/>
      <c r="B273" s="7"/>
      <c r="C273" s="3"/>
      <c r="D273" s="242"/>
      <c r="E273" s="242"/>
      <c r="F273" s="242"/>
      <c r="G273" s="192"/>
      <c r="H273" s="171"/>
      <c r="I273" s="171"/>
      <c r="J273" s="171"/>
      <c r="K273" s="171"/>
      <c r="L273" s="171"/>
    </row>
    <row r="274" spans="1:12" ht="12.75">
      <c r="A274" s="63"/>
      <c r="B274" s="7"/>
      <c r="C274" s="3"/>
      <c r="D274" s="242"/>
      <c r="E274" s="242"/>
      <c r="F274" s="242"/>
      <c r="G274" s="192"/>
      <c r="H274" s="171"/>
      <c r="I274" s="171"/>
      <c r="J274" s="171"/>
      <c r="K274" s="171"/>
      <c r="L274" s="171"/>
    </row>
    <row r="275" spans="1:12" ht="12.75">
      <c r="A275" s="63"/>
      <c r="B275" s="7"/>
      <c r="C275" s="3"/>
      <c r="D275" s="242"/>
      <c r="E275" s="242"/>
      <c r="F275" s="242"/>
      <c r="G275" s="192"/>
      <c r="H275" s="171"/>
      <c r="I275" s="171"/>
      <c r="J275" s="171"/>
      <c r="K275" s="171"/>
      <c r="L275" s="171"/>
    </row>
    <row r="276" spans="1:12" ht="12.75">
      <c r="A276" s="63"/>
      <c r="B276" s="7"/>
      <c r="C276" s="3"/>
      <c r="D276" s="242"/>
      <c r="E276" s="242"/>
      <c r="F276" s="242"/>
      <c r="G276" s="192"/>
      <c r="H276" s="171"/>
      <c r="I276" s="171"/>
      <c r="J276" s="171"/>
      <c r="K276" s="171"/>
      <c r="L276" s="171"/>
    </row>
    <row r="277" spans="1:12" ht="12.75">
      <c r="A277" s="63"/>
      <c r="B277" s="7"/>
      <c r="C277" s="3"/>
      <c r="D277" s="242"/>
      <c r="E277" s="242"/>
      <c r="F277" s="242"/>
      <c r="G277" s="192"/>
      <c r="H277" s="171"/>
      <c r="I277" s="171"/>
      <c r="J277" s="171"/>
      <c r="K277" s="171"/>
      <c r="L277" s="171"/>
    </row>
    <row r="278" spans="1:12" ht="12.75">
      <c r="A278" s="63"/>
      <c r="B278" s="7"/>
      <c r="C278" s="3"/>
      <c r="D278" s="242"/>
      <c r="E278" s="242"/>
      <c r="F278" s="242"/>
      <c r="G278" s="192"/>
      <c r="H278" s="171"/>
      <c r="I278" s="171"/>
      <c r="J278" s="171"/>
      <c r="K278" s="171"/>
      <c r="L278" s="171"/>
    </row>
    <row r="279" spans="1:12" ht="12.75">
      <c r="A279" s="63"/>
      <c r="B279" s="7"/>
      <c r="C279" s="3"/>
      <c r="D279" s="242"/>
      <c r="E279" s="242"/>
      <c r="F279" s="242"/>
      <c r="G279" s="192"/>
      <c r="H279" s="171"/>
      <c r="I279" s="171"/>
      <c r="J279" s="171"/>
      <c r="K279" s="171"/>
      <c r="L279" s="171"/>
    </row>
    <row r="280" spans="1:12" ht="12.75">
      <c r="A280" s="63"/>
      <c r="B280" s="7"/>
      <c r="C280" s="3"/>
      <c r="D280" s="242"/>
      <c r="E280" s="242"/>
      <c r="F280" s="242"/>
      <c r="G280" s="192"/>
      <c r="H280" s="171"/>
      <c r="I280" s="171"/>
      <c r="J280" s="171"/>
      <c r="K280" s="171"/>
      <c r="L280" s="171"/>
    </row>
    <row r="281" spans="1:12" ht="12.75">
      <c r="A281" s="63"/>
      <c r="B281" s="7"/>
      <c r="C281" s="3"/>
      <c r="D281" s="242"/>
      <c r="E281" s="242"/>
      <c r="F281" s="242"/>
      <c r="G281" s="192"/>
      <c r="H281" s="171"/>
      <c r="I281" s="171"/>
      <c r="J281" s="171"/>
      <c r="K281" s="171"/>
      <c r="L281" s="171"/>
    </row>
    <row r="282" spans="1:12" ht="12.75">
      <c r="A282" s="63"/>
      <c r="B282" s="7"/>
      <c r="C282" s="3"/>
      <c r="D282" s="242"/>
      <c r="E282" s="242"/>
      <c r="F282" s="242"/>
      <c r="G282" s="192"/>
      <c r="H282" s="171"/>
      <c r="I282" s="171"/>
      <c r="J282" s="171"/>
      <c r="K282" s="171"/>
      <c r="L282" s="171"/>
    </row>
    <row r="283" spans="1:12" ht="12.75">
      <c r="A283" s="63"/>
      <c r="B283" s="7"/>
      <c r="C283" s="3"/>
      <c r="D283" s="242"/>
      <c r="E283" s="242"/>
      <c r="F283" s="242"/>
      <c r="G283" s="192"/>
      <c r="H283" s="171"/>
      <c r="I283" s="171"/>
      <c r="J283" s="171"/>
      <c r="K283" s="171"/>
      <c r="L283" s="171"/>
    </row>
    <row r="284" spans="1:12" ht="12.75">
      <c r="A284" s="63"/>
      <c r="B284" s="7"/>
      <c r="C284" s="3"/>
      <c r="D284" s="242"/>
      <c r="E284" s="242"/>
      <c r="F284" s="242"/>
      <c r="G284" s="192"/>
      <c r="H284" s="171"/>
      <c r="I284" s="171"/>
      <c r="J284" s="171"/>
      <c r="K284" s="171"/>
      <c r="L284" s="171"/>
    </row>
    <row r="285" spans="1:12" ht="12.75">
      <c r="A285" s="63"/>
      <c r="B285" s="7"/>
      <c r="C285" s="3"/>
      <c r="D285" s="242"/>
      <c r="E285" s="242"/>
      <c r="F285" s="242"/>
      <c r="G285" s="192"/>
      <c r="H285" s="171"/>
      <c r="I285" s="171"/>
      <c r="J285" s="171"/>
      <c r="K285" s="171"/>
      <c r="L285" s="171"/>
    </row>
    <row r="286" spans="1:12" ht="12.75">
      <c r="A286" s="63"/>
      <c r="B286" s="7"/>
      <c r="C286" s="3"/>
      <c r="D286" s="242"/>
      <c r="E286" s="242"/>
      <c r="F286" s="242"/>
      <c r="G286" s="192"/>
      <c r="H286" s="171"/>
      <c r="I286" s="171"/>
      <c r="J286" s="171"/>
      <c r="K286" s="171"/>
      <c r="L286" s="171"/>
    </row>
    <row r="287" spans="1:12" ht="12.75">
      <c r="A287" s="63"/>
      <c r="B287" s="7"/>
      <c r="C287" s="3"/>
      <c r="D287" s="242"/>
      <c r="E287" s="242"/>
      <c r="F287" s="242"/>
      <c r="G287" s="192"/>
      <c r="H287" s="171"/>
      <c r="I287" s="171"/>
      <c r="J287" s="171"/>
      <c r="K287" s="171"/>
      <c r="L287" s="171"/>
    </row>
    <row r="288" spans="1:12" ht="12.75">
      <c r="A288" s="63"/>
      <c r="B288" s="7"/>
      <c r="C288" s="3"/>
      <c r="D288" s="242"/>
      <c r="E288" s="242"/>
      <c r="F288" s="242"/>
      <c r="G288" s="192"/>
      <c r="H288" s="171"/>
      <c r="I288" s="171"/>
      <c r="J288" s="171"/>
      <c r="K288" s="171"/>
      <c r="L288" s="171"/>
    </row>
    <row r="289" spans="1:12" ht="12.75">
      <c r="A289" s="63"/>
      <c r="B289" s="7"/>
      <c r="C289" s="3"/>
      <c r="D289" s="242"/>
      <c r="E289" s="242"/>
      <c r="F289" s="242"/>
      <c r="G289" s="192"/>
      <c r="H289" s="171"/>
      <c r="I289" s="171"/>
      <c r="J289" s="171"/>
      <c r="K289" s="171"/>
      <c r="L289" s="171"/>
    </row>
    <row r="290" spans="1:12" ht="12.75">
      <c r="A290" s="63"/>
      <c r="B290" s="7"/>
      <c r="C290" s="3"/>
      <c r="D290" s="242"/>
      <c r="E290" s="242"/>
      <c r="F290" s="242"/>
      <c r="G290" s="192"/>
      <c r="H290" s="171"/>
      <c r="I290" s="171"/>
      <c r="J290" s="171"/>
      <c r="K290" s="171"/>
      <c r="L290" s="171"/>
    </row>
    <row r="291" spans="1:12" ht="12.75">
      <c r="A291" s="63"/>
      <c r="B291" s="7"/>
      <c r="C291" s="3"/>
      <c r="D291" s="242"/>
      <c r="E291" s="242"/>
      <c r="F291" s="242"/>
      <c r="G291" s="192"/>
      <c r="H291" s="171"/>
      <c r="I291" s="171"/>
      <c r="J291" s="171"/>
      <c r="K291" s="171"/>
      <c r="L291" s="171"/>
    </row>
    <row r="292" spans="1:12" ht="12.75">
      <c r="A292" s="63"/>
      <c r="B292" s="7"/>
      <c r="C292" s="3"/>
      <c r="D292" s="242"/>
      <c r="E292" s="242"/>
      <c r="F292" s="242"/>
      <c r="G292" s="192"/>
      <c r="H292" s="171"/>
      <c r="I292" s="171"/>
      <c r="J292" s="171"/>
      <c r="K292" s="171"/>
      <c r="L292" s="171"/>
    </row>
    <row r="293" spans="1:12" ht="12.75">
      <c r="A293" s="63"/>
      <c r="B293" s="7"/>
      <c r="C293" s="3"/>
      <c r="D293" s="242"/>
      <c r="E293" s="242"/>
      <c r="F293" s="242"/>
      <c r="G293" s="192"/>
      <c r="H293" s="171"/>
      <c r="I293" s="171"/>
      <c r="J293" s="171"/>
      <c r="K293" s="171"/>
      <c r="L293" s="171"/>
    </row>
    <row r="294" spans="1:12" ht="12.75">
      <c r="A294" s="63"/>
      <c r="B294" s="7"/>
      <c r="C294" s="3"/>
      <c r="D294" s="242"/>
      <c r="E294" s="242"/>
      <c r="F294" s="242"/>
      <c r="G294" s="192"/>
      <c r="H294" s="171"/>
      <c r="I294" s="171"/>
      <c r="J294" s="171"/>
      <c r="K294" s="171"/>
      <c r="L294" s="171"/>
    </row>
    <row r="295" spans="1:12" ht="12.75">
      <c r="A295" s="63"/>
      <c r="B295" s="7"/>
      <c r="C295" s="3"/>
      <c r="D295" s="242"/>
      <c r="E295" s="242"/>
      <c r="F295" s="242"/>
      <c r="G295" s="192"/>
      <c r="H295" s="171"/>
      <c r="I295" s="171"/>
      <c r="J295" s="171"/>
      <c r="K295" s="171"/>
      <c r="L295" s="171"/>
    </row>
    <row r="296" spans="1:12" ht="12.75">
      <c r="A296" s="63"/>
      <c r="B296" s="7"/>
      <c r="C296" s="3"/>
      <c r="D296" s="242"/>
      <c r="E296" s="242"/>
      <c r="F296" s="242"/>
      <c r="G296" s="192"/>
      <c r="H296" s="171"/>
      <c r="I296" s="171"/>
      <c r="J296" s="171"/>
      <c r="K296" s="171"/>
      <c r="L296" s="171"/>
    </row>
    <row r="297" spans="1:12" ht="12.75">
      <c r="A297" s="63"/>
      <c r="B297" s="7"/>
      <c r="C297" s="3"/>
      <c r="D297" s="242"/>
      <c r="E297" s="242"/>
      <c r="F297" s="242"/>
      <c r="G297" s="192"/>
      <c r="H297" s="171"/>
      <c r="I297" s="171"/>
      <c r="J297" s="171"/>
      <c r="K297" s="171"/>
      <c r="L297" s="171"/>
    </row>
    <row r="298" spans="1:12" ht="12.75">
      <c r="A298" s="63"/>
      <c r="B298" s="7"/>
      <c r="C298" s="3"/>
      <c r="D298" s="242"/>
      <c r="E298" s="242"/>
      <c r="F298" s="242"/>
      <c r="G298" s="192"/>
      <c r="H298" s="171"/>
      <c r="I298" s="171"/>
      <c r="J298" s="171"/>
      <c r="K298" s="171"/>
      <c r="L298" s="171"/>
    </row>
    <row r="299" spans="1:12" ht="12.75">
      <c r="A299" s="63"/>
      <c r="B299" s="7"/>
      <c r="C299" s="3"/>
      <c r="D299" s="242"/>
      <c r="E299" s="242"/>
      <c r="F299" s="242"/>
      <c r="G299" s="192"/>
      <c r="H299" s="171"/>
      <c r="I299" s="171"/>
      <c r="J299" s="171"/>
      <c r="K299" s="171"/>
      <c r="L299" s="171"/>
    </row>
    <row r="300" spans="1:12" ht="12.75">
      <c r="A300" s="63"/>
      <c r="B300" s="7"/>
      <c r="C300" s="3"/>
      <c r="D300" s="242"/>
      <c r="E300" s="242"/>
      <c r="F300" s="242"/>
      <c r="G300" s="192"/>
      <c r="H300" s="171"/>
      <c r="I300" s="171"/>
      <c r="J300" s="171"/>
      <c r="K300" s="171"/>
      <c r="L300" s="171"/>
    </row>
    <row r="301" spans="1:12" ht="12.75">
      <c r="A301" s="63"/>
      <c r="B301" s="7"/>
      <c r="C301" s="3"/>
      <c r="D301" s="242"/>
      <c r="E301" s="242"/>
      <c r="F301" s="242"/>
      <c r="G301" s="192"/>
      <c r="H301" s="171"/>
      <c r="I301" s="171"/>
      <c r="J301" s="171"/>
      <c r="K301" s="171"/>
      <c r="L301" s="171"/>
    </row>
    <row r="302" spans="1:12" ht="12.75">
      <c r="A302" s="63"/>
      <c r="B302" s="7"/>
      <c r="C302" s="3"/>
      <c r="D302" s="242"/>
      <c r="E302" s="242"/>
      <c r="F302" s="242"/>
      <c r="G302" s="192"/>
      <c r="H302" s="171"/>
      <c r="I302" s="171"/>
      <c r="J302" s="171"/>
      <c r="K302" s="171"/>
      <c r="L302" s="171"/>
    </row>
    <row r="303" spans="1:12" ht="12.75">
      <c r="A303" s="63"/>
      <c r="B303" s="7"/>
      <c r="C303" s="3"/>
      <c r="D303" s="242"/>
      <c r="E303" s="242"/>
      <c r="F303" s="242"/>
      <c r="G303" s="192"/>
      <c r="H303" s="171"/>
      <c r="I303" s="171"/>
      <c r="J303" s="171"/>
      <c r="K303" s="171"/>
      <c r="L303" s="171"/>
    </row>
    <row r="304" spans="1:12" ht="12.75">
      <c r="A304" s="63"/>
      <c r="B304" s="7"/>
      <c r="C304" s="3"/>
      <c r="D304" s="242"/>
      <c r="E304" s="242"/>
      <c r="F304" s="242"/>
      <c r="G304" s="192"/>
      <c r="H304" s="171"/>
      <c r="I304" s="171"/>
      <c r="J304" s="171"/>
      <c r="K304" s="171"/>
      <c r="L304" s="171"/>
    </row>
    <row r="305" spans="1:12" ht="12.75">
      <c r="A305" s="63"/>
      <c r="B305" s="7"/>
      <c r="C305" s="3"/>
      <c r="D305" s="242"/>
      <c r="E305" s="242"/>
      <c r="F305" s="242"/>
      <c r="G305" s="192"/>
      <c r="H305" s="171"/>
      <c r="I305" s="171"/>
      <c r="J305" s="171"/>
      <c r="K305" s="171"/>
      <c r="L305" s="171"/>
    </row>
    <row r="306" spans="1:12" ht="12.75">
      <c r="A306" s="63"/>
      <c r="B306" s="7"/>
      <c r="C306" s="3"/>
      <c r="D306" s="242"/>
      <c r="E306" s="242"/>
      <c r="F306" s="242"/>
      <c r="G306" s="192"/>
      <c r="H306" s="171"/>
      <c r="I306" s="171"/>
      <c r="J306" s="171"/>
      <c r="K306" s="171"/>
      <c r="L306" s="171"/>
    </row>
    <row r="307" spans="1:12" ht="12.75">
      <c r="A307" s="63"/>
      <c r="B307" s="7"/>
      <c r="C307" s="3"/>
      <c r="D307" s="242"/>
      <c r="E307" s="242"/>
      <c r="F307" s="242"/>
      <c r="G307" s="192"/>
      <c r="H307" s="171"/>
      <c r="I307" s="171"/>
      <c r="J307" s="171"/>
      <c r="K307" s="171"/>
      <c r="L307" s="171"/>
    </row>
    <row r="308" spans="1:12" ht="12.75">
      <c r="A308" s="63"/>
      <c r="B308" s="7"/>
      <c r="C308" s="3"/>
      <c r="D308" s="242"/>
      <c r="E308" s="242"/>
      <c r="F308" s="242"/>
      <c r="G308" s="192"/>
      <c r="H308" s="171"/>
      <c r="I308" s="171"/>
      <c r="J308" s="171"/>
      <c r="K308" s="171"/>
      <c r="L308" s="171"/>
    </row>
    <row r="309" spans="1:12" ht="12.75">
      <c r="A309" s="63"/>
      <c r="B309" s="7"/>
      <c r="C309" s="3"/>
      <c r="D309" s="242"/>
      <c r="E309" s="242"/>
      <c r="F309" s="242"/>
      <c r="G309" s="192"/>
      <c r="H309" s="171"/>
      <c r="I309" s="171"/>
      <c r="J309" s="171"/>
      <c r="K309" s="171"/>
      <c r="L309" s="171"/>
    </row>
    <row r="310" spans="1:12" ht="12.75">
      <c r="A310" s="63"/>
      <c r="B310" s="7"/>
      <c r="C310" s="3"/>
      <c r="D310" s="242"/>
      <c r="E310" s="242"/>
      <c r="F310" s="242"/>
      <c r="G310" s="192"/>
      <c r="H310" s="171"/>
      <c r="I310" s="171"/>
      <c r="J310" s="171"/>
      <c r="K310" s="171"/>
      <c r="L310" s="171"/>
    </row>
    <row r="311" spans="1:12" ht="12.75">
      <c r="A311" s="63"/>
      <c r="B311" s="7"/>
      <c r="C311" s="3"/>
      <c r="D311" s="242"/>
      <c r="E311" s="242"/>
      <c r="F311" s="242"/>
      <c r="G311" s="192"/>
      <c r="H311" s="171"/>
      <c r="I311" s="171"/>
      <c r="J311" s="171"/>
      <c r="K311" s="171"/>
      <c r="L311" s="171"/>
    </row>
    <row r="312" spans="1:12" ht="12.75">
      <c r="A312" s="63"/>
      <c r="B312" s="7"/>
      <c r="C312" s="3"/>
      <c r="D312" s="242"/>
      <c r="E312" s="242"/>
      <c r="F312" s="242"/>
      <c r="G312" s="192"/>
      <c r="H312" s="171"/>
      <c r="I312" s="171"/>
      <c r="J312" s="171"/>
      <c r="K312" s="171"/>
      <c r="L312" s="171"/>
    </row>
    <row r="313" spans="1:12" ht="12.75">
      <c r="A313" s="63"/>
      <c r="B313" s="7"/>
      <c r="C313" s="3"/>
      <c r="D313" s="242"/>
      <c r="E313" s="242"/>
      <c r="F313" s="242"/>
      <c r="G313" s="192"/>
      <c r="H313" s="171"/>
      <c r="I313" s="171"/>
      <c r="J313" s="171"/>
      <c r="K313" s="171"/>
      <c r="L313" s="171"/>
    </row>
    <row r="314" spans="1:12" ht="12.75">
      <c r="A314" s="63"/>
      <c r="B314" s="7"/>
      <c r="C314" s="3"/>
      <c r="D314" s="242"/>
      <c r="E314" s="242"/>
      <c r="F314" s="242"/>
      <c r="G314" s="192"/>
      <c r="H314" s="171"/>
      <c r="I314" s="171"/>
      <c r="J314" s="171"/>
      <c r="K314" s="171"/>
      <c r="L314" s="171"/>
    </row>
    <row r="315" spans="1:12" ht="12.75">
      <c r="A315" s="63"/>
      <c r="B315" s="7"/>
      <c r="C315" s="3"/>
      <c r="D315" s="242"/>
      <c r="E315" s="242"/>
      <c r="F315" s="242"/>
      <c r="G315" s="192"/>
      <c r="H315" s="171"/>
      <c r="I315" s="171"/>
      <c r="J315" s="171"/>
      <c r="K315" s="171"/>
      <c r="L315" s="171"/>
    </row>
    <row r="316" spans="1:12" ht="12.75">
      <c r="A316" s="63"/>
      <c r="B316" s="7"/>
      <c r="C316" s="3"/>
      <c r="D316" s="242"/>
      <c r="E316" s="242"/>
      <c r="F316" s="242"/>
      <c r="G316" s="192"/>
      <c r="H316" s="171"/>
      <c r="I316" s="171"/>
      <c r="J316" s="171"/>
      <c r="K316" s="171"/>
      <c r="L316" s="171"/>
    </row>
    <row r="317" spans="1:12" ht="12.75">
      <c r="A317" s="63"/>
      <c r="B317" s="7"/>
      <c r="C317" s="3"/>
      <c r="D317" s="242"/>
      <c r="E317" s="242"/>
      <c r="F317" s="242"/>
      <c r="G317" s="192"/>
      <c r="H317" s="171"/>
      <c r="I317" s="171"/>
      <c r="J317" s="171"/>
      <c r="K317" s="171"/>
      <c r="L317" s="171"/>
    </row>
    <row r="318" spans="1:12" ht="12.75">
      <c r="A318" s="63"/>
      <c r="B318" s="7"/>
      <c r="C318" s="3"/>
      <c r="D318" s="242"/>
      <c r="E318" s="242"/>
      <c r="F318" s="242"/>
      <c r="G318" s="192"/>
      <c r="H318" s="171"/>
      <c r="I318" s="171"/>
      <c r="J318" s="171"/>
      <c r="K318" s="171"/>
      <c r="L318" s="171"/>
    </row>
    <row r="319" spans="1:12" ht="12.75">
      <c r="A319" s="63"/>
      <c r="B319" s="7"/>
      <c r="C319" s="3"/>
      <c r="D319" s="242"/>
      <c r="E319" s="242"/>
      <c r="F319" s="242"/>
      <c r="G319" s="192"/>
      <c r="H319" s="171"/>
      <c r="I319" s="171"/>
      <c r="J319" s="171"/>
      <c r="K319" s="171"/>
      <c r="L319" s="171"/>
    </row>
    <row r="320" spans="1:12" ht="12.75">
      <c r="A320" s="63"/>
      <c r="B320" s="7"/>
      <c r="C320" s="3"/>
      <c r="D320" s="242"/>
      <c r="E320" s="242"/>
      <c r="F320" s="242"/>
      <c r="G320" s="192"/>
      <c r="H320" s="171"/>
      <c r="I320" s="171"/>
      <c r="J320" s="171"/>
      <c r="K320" s="171"/>
      <c r="L320" s="171"/>
    </row>
    <row r="321" spans="1:12" ht="12.75">
      <c r="A321" s="63"/>
      <c r="B321" s="7"/>
      <c r="C321" s="3"/>
      <c r="D321" s="242"/>
      <c r="E321" s="242"/>
      <c r="F321" s="242"/>
      <c r="G321" s="192"/>
      <c r="H321" s="171"/>
      <c r="I321" s="171"/>
      <c r="J321" s="171"/>
      <c r="K321" s="171"/>
      <c r="L321" s="171"/>
    </row>
    <row r="322" spans="1:12" ht="12.75">
      <c r="A322" s="63"/>
      <c r="B322" s="7"/>
      <c r="C322" s="3"/>
      <c r="D322" s="242"/>
      <c r="E322" s="242"/>
      <c r="F322" s="242"/>
      <c r="G322" s="192"/>
      <c r="H322" s="171"/>
      <c r="I322" s="171"/>
      <c r="J322" s="171"/>
      <c r="K322" s="171"/>
      <c r="L322" s="171"/>
    </row>
    <row r="323" spans="1:12" ht="12.75">
      <c r="A323" s="63"/>
      <c r="B323" s="7"/>
      <c r="C323" s="3"/>
      <c r="D323" s="242"/>
      <c r="E323" s="242"/>
      <c r="F323" s="242"/>
      <c r="G323" s="192"/>
      <c r="H323" s="171"/>
      <c r="I323" s="171"/>
      <c r="J323" s="171"/>
      <c r="K323" s="171"/>
      <c r="L323" s="171"/>
    </row>
    <row r="324" spans="1:12" ht="12.75">
      <c r="A324" s="63"/>
      <c r="B324" s="7"/>
      <c r="C324" s="3"/>
      <c r="D324" s="242"/>
      <c r="E324" s="242"/>
      <c r="F324" s="242"/>
      <c r="G324" s="192"/>
      <c r="H324" s="171"/>
      <c r="I324" s="171"/>
      <c r="J324" s="171"/>
      <c r="K324" s="171"/>
      <c r="L324" s="171"/>
    </row>
    <row r="325" spans="1:12" ht="12.75">
      <c r="A325" s="63"/>
      <c r="B325" s="7"/>
      <c r="C325" s="3"/>
      <c r="D325" s="242"/>
      <c r="E325" s="242"/>
      <c r="F325" s="242"/>
      <c r="G325" s="192"/>
      <c r="H325" s="171"/>
      <c r="I325" s="171"/>
      <c r="J325" s="171"/>
      <c r="K325" s="171"/>
      <c r="L325" s="171"/>
    </row>
    <row r="326" spans="1:12" ht="12.75">
      <c r="A326" s="63"/>
      <c r="B326" s="7"/>
      <c r="C326" s="3"/>
      <c r="D326" s="242"/>
      <c r="E326" s="242"/>
      <c r="F326" s="242"/>
      <c r="G326" s="192"/>
      <c r="H326" s="171"/>
      <c r="I326" s="171"/>
      <c r="J326" s="171"/>
      <c r="K326" s="171"/>
      <c r="L326" s="171"/>
    </row>
    <row r="327" spans="1:12" ht="12.75">
      <c r="A327" s="63"/>
      <c r="B327" s="7"/>
      <c r="C327" s="3"/>
      <c r="D327" s="242"/>
      <c r="E327" s="242"/>
      <c r="F327" s="242"/>
      <c r="G327" s="192"/>
      <c r="H327" s="171"/>
      <c r="I327" s="171"/>
      <c r="J327" s="171"/>
      <c r="K327" s="171"/>
      <c r="L327" s="171"/>
    </row>
    <row r="328" spans="1:12" ht="12.75">
      <c r="A328" s="63"/>
      <c r="B328" s="7"/>
      <c r="C328" s="3"/>
      <c r="D328" s="242"/>
      <c r="E328" s="242"/>
      <c r="F328" s="242"/>
      <c r="G328" s="192"/>
      <c r="H328" s="171"/>
      <c r="I328" s="171"/>
      <c r="J328" s="171"/>
      <c r="K328" s="171"/>
      <c r="L328" s="171"/>
    </row>
    <row r="329" spans="1:12" ht="12.75">
      <c r="A329" s="63"/>
      <c r="B329" s="7"/>
      <c r="C329" s="3"/>
      <c r="D329" s="242"/>
      <c r="E329" s="242"/>
      <c r="F329" s="242"/>
      <c r="G329" s="192"/>
      <c r="H329" s="171"/>
      <c r="I329" s="171"/>
      <c r="J329" s="171"/>
      <c r="K329" s="171"/>
      <c r="L329" s="171"/>
    </row>
    <row r="330" spans="1:12" ht="12.75">
      <c r="A330" s="63"/>
      <c r="B330" s="7"/>
      <c r="C330" s="3"/>
      <c r="D330" s="242"/>
      <c r="E330" s="242"/>
      <c r="F330" s="242"/>
      <c r="G330" s="192"/>
      <c r="H330" s="171"/>
      <c r="I330" s="171"/>
      <c r="J330" s="171"/>
      <c r="K330" s="171"/>
      <c r="L330" s="171"/>
    </row>
    <row r="331" spans="1:12" ht="12.75">
      <c r="A331" s="63"/>
      <c r="B331" s="7"/>
      <c r="C331" s="3"/>
      <c r="D331" s="242"/>
      <c r="E331" s="242"/>
      <c r="F331" s="242"/>
      <c r="G331" s="192"/>
      <c r="H331" s="171"/>
      <c r="I331" s="171"/>
      <c r="J331" s="171"/>
      <c r="K331" s="171"/>
      <c r="L331" s="171"/>
    </row>
    <row r="332" spans="1:12" ht="12.75">
      <c r="A332" s="63"/>
      <c r="B332" s="7"/>
      <c r="C332" s="3"/>
      <c r="D332" s="242"/>
      <c r="E332" s="242"/>
      <c r="F332" s="242"/>
      <c r="G332" s="192"/>
      <c r="H332" s="171"/>
      <c r="I332" s="171"/>
      <c r="J332" s="171"/>
      <c r="K332" s="171"/>
      <c r="L332" s="171"/>
    </row>
    <row r="333" spans="1:12" ht="12.75">
      <c r="A333" s="63"/>
      <c r="B333" s="7"/>
      <c r="C333" s="3"/>
      <c r="D333" s="242"/>
      <c r="E333" s="242"/>
      <c r="F333" s="242"/>
      <c r="G333" s="192"/>
      <c r="H333" s="171"/>
      <c r="I333" s="171"/>
      <c r="J333" s="171"/>
      <c r="K333" s="171"/>
      <c r="L333" s="171"/>
    </row>
    <row r="334" spans="1:12" ht="12.75">
      <c r="A334" s="63"/>
      <c r="B334" s="7"/>
      <c r="C334" s="3"/>
      <c r="D334" s="242"/>
      <c r="E334" s="242"/>
      <c r="F334" s="242"/>
      <c r="G334" s="192"/>
      <c r="H334" s="171"/>
      <c r="I334" s="171"/>
      <c r="J334" s="171"/>
      <c r="K334" s="171"/>
      <c r="L334" s="171"/>
    </row>
    <row r="335" spans="1:12" ht="12.75">
      <c r="A335" s="63"/>
      <c r="B335" s="7"/>
      <c r="C335" s="3"/>
      <c r="D335" s="242"/>
      <c r="E335" s="242"/>
      <c r="F335" s="242"/>
      <c r="G335" s="192"/>
      <c r="H335" s="171"/>
      <c r="I335" s="171"/>
      <c r="J335" s="171"/>
      <c r="K335" s="171"/>
      <c r="L335" s="171"/>
    </row>
    <row r="336" spans="1:12" ht="12.75">
      <c r="A336" s="63"/>
      <c r="B336" s="7"/>
      <c r="C336" s="3"/>
      <c r="D336" s="242"/>
      <c r="E336" s="242"/>
      <c r="F336" s="242"/>
      <c r="G336" s="192"/>
      <c r="H336" s="171"/>
      <c r="I336" s="171"/>
      <c r="J336" s="171"/>
      <c r="K336" s="171"/>
      <c r="L336" s="171"/>
    </row>
    <row r="337" spans="1:12" ht="12.75">
      <c r="A337" s="63"/>
      <c r="B337" s="7"/>
      <c r="C337" s="3"/>
      <c r="D337" s="242"/>
      <c r="E337" s="242"/>
      <c r="F337" s="242"/>
      <c r="G337" s="192"/>
      <c r="H337" s="171"/>
      <c r="I337" s="171"/>
      <c r="J337" s="171"/>
      <c r="K337" s="171"/>
      <c r="L337" s="171"/>
    </row>
    <row r="338" spans="1:12" ht="12.75">
      <c r="A338" s="63"/>
      <c r="B338" s="7"/>
      <c r="C338" s="3"/>
      <c r="D338" s="242"/>
      <c r="E338" s="242"/>
      <c r="F338" s="242"/>
      <c r="G338" s="192"/>
      <c r="H338" s="171"/>
      <c r="I338" s="171"/>
      <c r="J338" s="171"/>
      <c r="K338" s="171"/>
      <c r="L338" s="171"/>
    </row>
    <row r="339" spans="1:12" ht="12.75">
      <c r="A339" s="63"/>
      <c r="B339" s="7"/>
      <c r="C339" s="3"/>
      <c r="D339" s="242"/>
      <c r="E339" s="242"/>
      <c r="F339" s="242"/>
      <c r="G339" s="192"/>
      <c r="H339" s="171"/>
      <c r="I339" s="171"/>
      <c r="J339" s="171"/>
      <c r="K339" s="171"/>
      <c r="L339" s="171"/>
    </row>
    <row r="340" spans="1:12" ht="12.75">
      <c r="A340" s="63"/>
      <c r="B340" s="7"/>
      <c r="C340" s="3"/>
      <c r="D340" s="242"/>
      <c r="E340" s="242"/>
      <c r="F340" s="242"/>
      <c r="G340" s="192"/>
      <c r="H340" s="171"/>
      <c r="I340" s="171"/>
      <c r="J340" s="171"/>
      <c r="K340" s="171"/>
      <c r="L340" s="171"/>
    </row>
    <row r="341" spans="1:12" ht="12.75">
      <c r="A341" s="63"/>
      <c r="B341" s="7"/>
      <c r="C341" s="3"/>
      <c r="D341" s="242"/>
      <c r="E341" s="242"/>
      <c r="F341" s="242"/>
      <c r="G341" s="192"/>
      <c r="H341" s="171"/>
      <c r="I341" s="171"/>
      <c r="J341" s="171"/>
      <c r="K341" s="171"/>
      <c r="L341" s="171"/>
    </row>
    <row r="342" spans="1:12" ht="12.75">
      <c r="A342" s="63"/>
      <c r="B342" s="7"/>
      <c r="C342" s="3"/>
      <c r="D342" s="242"/>
      <c r="E342" s="242"/>
      <c r="F342" s="242"/>
      <c r="G342" s="192"/>
      <c r="H342" s="171"/>
      <c r="I342" s="171"/>
      <c r="J342" s="171"/>
      <c r="K342" s="171"/>
      <c r="L342" s="171"/>
    </row>
    <row r="343" spans="1:12" ht="12.75">
      <c r="A343" s="63"/>
      <c r="B343" s="7"/>
      <c r="C343" s="3"/>
      <c r="D343" s="242"/>
      <c r="E343" s="242"/>
      <c r="F343" s="242"/>
      <c r="G343" s="192"/>
      <c r="H343" s="171"/>
      <c r="I343" s="171"/>
      <c r="J343" s="171"/>
      <c r="K343" s="171"/>
      <c r="L343" s="171"/>
    </row>
    <row r="344" spans="1:12" ht="12.75">
      <c r="A344" s="63"/>
      <c r="B344" s="7"/>
      <c r="C344" s="3"/>
      <c r="D344" s="242"/>
      <c r="E344" s="242"/>
      <c r="F344" s="242"/>
      <c r="G344" s="192"/>
      <c r="H344" s="171"/>
      <c r="I344" s="171"/>
      <c r="J344" s="171"/>
      <c r="K344" s="171"/>
      <c r="L344" s="171"/>
    </row>
    <row r="345" spans="1:12" ht="12.75">
      <c r="A345" s="63"/>
      <c r="B345" s="7"/>
      <c r="C345" s="3"/>
      <c r="D345" s="242"/>
      <c r="E345" s="242"/>
      <c r="F345" s="242"/>
      <c r="G345" s="192"/>
      <c r="H345" s="171"/>
      <c r="I345" s="171"/>
      <c r="J345" s="171"/>
      <c r="K345" s="171"/>
      <c r="L345" s="171"/>
    </row>
    <row r="346" spans="1:12" ht="12.75">
      <c r="A346" s="63"/>
      <c r="B346" s="7"/>
      <c r="C346" s="3"/>
      <c r="D346" s="242"/>
      <c r="E346" s="242"/>
      <c r="F346" s="242"/>
      <c r="G346" s="192"/>
      <c r="H346" s="171"/>
      <c r="I346" s="171"/>
      <c r="J346" s="171"/>
      <c r="K346" s="171"/>
      <c r="L346" s="171"/>
    </row>
    <row r="347" spans="1:12" ht="12.75">
      <c r="A347" s="63"/>
      <c r="B347" s="7"/>
      <c r="C347" s="3"/>
      <c r="D347" s="242"/>
      <c r="E347" s="242"/>
      <c r="F347" s="242"/>
      <c r="G347" s="192"/>
      <c r="H347" s="171"/>
      <c r="I347" s="171"/>
      <c r="J347" s="171"/>
      <c r="K347" s="171"/>
      <c r="L347" s="171"/>
    </row>
    <row r="348" spans="1:12" ht="12.75">
      <c r="A348" s="63"/>
      <c r="B348" s="7"/>
      <c r="C348" s="3"/>
      <c r="D348" s="242"/>
      <c r="E348" s="242"/>
      <c r="F348" s="242"/>
      <c r="G348" s="192"/>
      <c r="H348" s="171"/>
      <c r="I348" s="171"/>
      <c r="J348" s="171"/>
      <c r="K348" s="171"/>
      <c r="L348" s="171"/>
    </row>
    <row r="349" spans="1:12" ht="12.75">
      <c r="A349" s="63"/>
      <c r="B349" s="7"/>
      <c r="C349" s="3"/>
      <c r="D349" s="242"/>
      <c r="E349" s="242"/>
      <c r="F349" s="242"/>
      <c r="G349" s="192"/>
      <c r="H349" s="171"/>
      <c r="I349" s="171"/>
      <c r="J349" s="171"/>
      <c r="K349" s="171"/>
      <c r="L349" s="171"/>
    </row>
    <row r="350" spans="1:12" ht="12.75">
      <c r="A350" s="63"/>
      <c r="B350" s="7"/>
      <c r="C350" s="3"/>
      <c r="D350" s="242"/>
      <c r="E350" s="242"/>
      <c r="F350" s="242"/>
      <c r="G350" s="192"/>
      <c r="H350" s="171"/>
      <c r="I350" s="171"/>
      <c r="J350" s="171"/>
      <c r="K350" s="171"/>
      <c r="L350" s="171"/>
    </row>
    <row r="351" spans="1:12" ht="12.75">
      <c r="A351" s="63"/>
      <c r="B351" s="7"/>
      <c r="C351" s="3"/>
      <c r="D351" s="242"/>
      <c r="E351" s="242"/>
      <c r="F351" s="242"/>
      <c r="G351" s="192"/>
      <c r="H351" s="171"/>
      <c r="I351" s="171"/>
      <c r="J351" s="171"/>
      <c r="K351" s="171"/>
      <c r="L351" s="171"/>
    </row>
    <row r="352" spans="1:12" ht="12.75">
      <c r="A352" s="63"/>
      <c r="B352" s="7"/>
      <c r="C352" s="3"/>
      <c r="D352" s="242"/>
      <c r="E352" s="242"/>
      <c r="F352" s="242"/>
      <c r="G352" s="192"/>
      <c r="H352" s="171"/>
      <c r="I352" s="171"/>
      <c r="J352" s="171"/>
      <c r="K352" s="171"/>
      <c r="L352" s="171"/>
    </row>
    <row r="353" spans="1:12" ht="12.75">
      <c r="A353" s="63"/>
      <c r="B353" s="7"/>
      <c r="C353" s="3"/>
      <c r="D353" s="242"/>
      <c r="E353" s="242"/>
      <c r="F353" s="242"/>
      <c r="G353" s="192"/>
      <c r="H353" s="171"/>
      <c r="I353" s="171"/>
      <c r="J353" s="171"/>
      <c r="K353" s="171"/>
      <c r="L353" s="171"/>
    </row>
    <row r="354" spans="1:12" ht="12.75">
      <c r="A354" s="63"/>
      <c r="B354" s="7"/>
      <c r="C354" s="3"/>
      <c r="D354" s="242"/>
      <c r="E354" s="242"/>
      <c r="F354" s="242"/>
      <c r="G354" s="192"/>
      <c r="H354" s="171"/>
      <c r="I354" s="171"/>
      <c r="J354" s="171"/>
      <c r="K354" s="171"/>
      <c r="L354" s="171"/>
    </row>
    <row r="355" spans="1:12" ht="12.75">
      <c r="A355" s="63"/>
      <c r="B355" s="7"/>
      <c r="C355" s="3"/>
      <c r="D355" s="242"/>
      <c r="E355" s="242"/>
      <c r="F355" s="242"/>
      <c r="G355" s="192"/>
      <c r="H355" s="171"/>
      <c r="I355" s="171"/>
      <c r="J355" s="171"/>
      <c r="K355" s="171"/>
      <c r="L355" s="171"/>
    </row>
    <row r="356" spans="1:12" ht="12.75">
      <c r="A356" s="63"/>
      <c r="B356" s="7"/>
      <c r="C356" s="3"/>
      <c r="D356" s="242"/>
      <c r="E356" s="242"/>
      <c r="F356" s="242"/>
      <c r="G356" s="192"/>
      <c r="H356" s="171"/>
      <c r="I356" s="171"/>
      <c r="J356" s="171"/>
      <c r="K356" s="171"/>
      <c r="L356" s="171"/>
    </row>
    <row r="357" spans="1:12" ht="12.75">
      <c r="A357" s="63"/>
      <c r="B357" s="7"/>
      <c r="C357" s="3"/>
      <c r="D357" s="242"/>
      <c r="E357" s="242"/>
      <c r="F357" s="242"/>
      <c r="G357" s="192"/>
      <c r="H357" s="171"/>
      <c r="I357" s="171"/>
      <c r="J357" s="171"/>
      <c r="K357" s="171"/>
      <c r="L357" s="171"/>
    </row>
    <row r="358" spans="1:12" ht="12.75">
      <c r="A358" s="63"/>
      <c r="B358" s="7"/>
      <c r="C358" s="3"/>
      <c r="D358" s="242"/>
      <c r="E358" s="242"/>
      <c r="F358" s="242"/>
      <c r="G358" s="192"/>
      <c r="H358" s="171"/>
      <c r="I358" s="171"/>
      <c r="J358" s="171"/>
      <c r="K358" s="171"/>
      <c r="L358" s="171"/>
    </row>
    <row r="359" spans="1:12" ht="12.75">
      <c r="A359" s="63"/>
      <c r="B359" s="7"/>
      <c r="C359" s="3"/>
      <c r="D359" s="242"/>
      <c r="E359" s="242"/>
      <c r="F359" s="242"/>
      <c r="G359" s="192"/>
      <c r="H359" s="171"/>
      <c r="I359" s="171"/>
      <c r="J359" s="171"/>
      <c r="K359" s="171"/>
      <c r="L359" s="171"/>
    </row>
    <row r="360" spans="1:12" ht="12.75">
      <c r="A360" s="63"/>
      <c r="B360" s="7"/>
      <c r="C360" s="3"/>
      <c r="D360" s="242"/>
      <c r="E360" s="242"/>
      <c r="F360" s="242"/>
      <c r="G360" s="192"/>
      <c r="H360" s="171"/>
      <c r="I360" s="171"/>
      <c r="J360" s="171"/>
      <c r="K360" s="171"/>
      <c r="L360" s="171"/>
    </row>
    <row r="361" spans="1:12" ht="12.75">
      <c r="A361" s="63"/>
      <c r="B361" s="7"/>
      <c r="C361" s="3"/>
      <c r="D361" s="242"/>
      <c r="E361" s="242"/>
      <c r="F361" s="242"/>
      <c r="G361" s="192"/>
      <c r="H361" s="171"/>
      <c r="I361" s="171"/>
      <c r="J361" s="171"/>
      <c r="K361" s="171"/>
      <c r="L361" s="171"/>
    </row>
    <row r="362" spans="1:12" ht="12.75">
      <c r="A362" s="63"/>
      <c r="B362" s="7"/>
      <c r="C362" s="3"/>
      <c r="D362" s="242"/>
      <c r="E362" s="242"/>
      <c r="F362" s="242"/>
      <c r="G362" s="192"/>
      <c r="H362" s="171"/>
      <c r="I362" s="171"/>
      <c r="J362" s="171"/>
      <c r="K362" s="171"/>
      <c r="L362" s="171"/>
    </row>
    <row r="363" spans="1:12" ht="12.75">
      <c r="A363" s="63"/>
      <c r="B363" s="7"/>
      <c r="C363" s="3"/>
      <c r="D363" s="242"/>
      <c r="E363" s="242"/>
      <c r="F363" s="242"/>
      <c r="G363" s="192"/>
      <c r="H363" s="171"/>
      <c r="I363" s="171"/>
      <c r="J363" s="171"/>
      <c r="K363" s="171"/>
      <c r="L363" s="171"/>
    </row>
    <row r="364" spans="1:12" ht="12.75">
      <c r="A364" s="63"/>
      <c r="B364" s="7"/>
      <c r="C364" s="3"/>
      <c r="D364" s="242"/>
      <c r="E364" s="242"/>
      <c r="F364" s="242"/>
      <c r="G364" s="192"/>
      <c r="H364" s="171"/>
      <c r="I364" s="171"/>
      <c r="J364" s="171"/>
      <c r="K364" s="171"/>
      <c r="L364" s="171"/>
    </row>
    <row r="365" spans="1:12" ht="12.75">
      <c r="A365" s="63"/>
      <c r="B365" s="7"/>
      <c r="C365" s="3"/>
      <c r="D365" s="242"/>
      <c r="E365" s="242"/>
      <c r="F365" s="242"/>
      <c r="G365" s="192"/>
      <c r="H365" s="171"/>
      <c r="I365" s="171"/>
      <c r="J365" s="171"/>
      <c r="K365" s="171"/>
      <c r="L365" s="171"/>
    </row>
    <row r="366" spans="1:12" ht="12.75">
      <c r="A366" s="63"/>
      <c r="B366" s="7"/>
      <c r="C366" s="3"/>
      <c r="D366" s="242"/>
      <c r="E366" s="242"/>
      <c r="F366" s="242"/>
      <c r="G366" s="192"/>
      <c r="H366" s="171"/>
      <c r="I366" s="171"/>
      <c r="J366" s="171"/>
      <c r="K366" s="171"/>
      <c r="L366" s="171"/>
    </row>
    <row r="367" spans="1:12" ht="12.75">
      <c r="A367" s="63"/>
      <c r="B367" s="7"/>
      <c r="C367" s="3"/>
      <c r="D367" s="242"/>
      <c r="E367" s="242"/>
      <c r="F367" s="242"/>
      <c r="G367" s="192"/>
      <c r="H367" s="171"/>
      <c r="I367" s="171"/>
      <c r="J367" s="171"/>
      <c r="K367" s="171"/>
      <c r="L367" s="171"/>
    </row>
    <row r="368" spans="1:12" ht="12.75">
      <c r="A368" s="63"/>
      <c r="B368" s="7"/>
      <c r="C368" s="3"/>
      <c r="D368" s="242"/>
      <c r="E368" s="242"/>
      <c r="F368" s="242"/>
      <c r="G368" s="192"/>
      <c r="H368" s="171"/>
      <c r="I368" s="171"/>
      <c r="J368" s="171"/>
      <c r="K368" s="171"/>
      <c r="L368" s="171"/>
    </row>
    <row r="369" spans="1:12" ht="12.75">
      <c r="A369" s="63"/>
      <c r="B369" s="7"/>
      <c r="C369" s="3"/>
      <c r="D369" s="242"/>
      <c r="E369" s="242"/>
      <c r="F369" s="242"/>
      <c r="G369" s="192"/>
      <c r="H369" s="171"/>
      <c r="I369" s="171"/>
      <c r="J369" s="171"/>
      <c r="K369" s="171"/>
      <c r="L369" s="171"/>
    </row>
    <row r="370" spans="1:12" ht="12.75">
      <c r="A370" s="63"/>
      <c r="B370" s="7"/>
      <c r="C370" s="3"/>
      <c r="D370" s="242"/>
      <c r="E370" s="242"/>
      <c r="F370" s="242"/>
      <c r="G370" s="192"/>
      <c r="H370" s="171"/>
      <c r="I370" s="171"/>
      <c r="J370" s="171"/>
      <c r="K370" s="171"/>
      <c r="L370" s="171"/>
    </row>
    <row r="371" spans="1:12" ht="12.75">
      <c r="A371" s="63"/>
      <c r="B371" s="7"/>
      <c r="C371" s="3"/>
      <c r="D371" s="242"/>
      <c r="E371" s="242"/>
      <c r="F371" s="242"/>
      <c r="G371" s="192"/>
      <c r="H371" s="171"/>
      <c r="I371" s="171"/>
      <c r="J371" s="171"/>
      <c r="K371" s="171"/>
      <c r="L371" s="171"/>
    </row>
    <row r="372" spans="1:12" ht="12.75">
      <c r="A372" s="63"/>
      <c r="B372" s="7"/>
      <c r="C372" s="3"/>
      <c r="D372" s="242"/>
      <c r="E372" s="242"/>
      <c r="F372" s="242"/>
      <c r="G372" s="192"/>
      <c r="H372" s="171"/>
      <c r="I372" s="171"/>
      <c r="J372" s="171"/>
      <c r="K372" s="171"/>
      <c r="L372" s="171"/>
    </row>
    <row r="373" spans="1:12" ht="12.75">
      <c r="A373" s="63"/>
      <c r="B373" s="7"/>
      <c r="C373" s="3"/>
      <c r="D373" s="242"/>
      <c r="E373" s="242"/>
      <c r="F373" s="242"/>
      <c r="G373" s="192"/>
      <c r="H373" s="171"/>
      <c r="I373" s="171"/>
      <c r="J373" s="171"/>
      <c r="K373" s="171"/>
      <c r="L373" s="171"/>
    </row>
    <row r="374" spans="1:12" ht="12.75">
      <c r="A374" s="63"/>
      <c r="B374" s="7"/>
      <c r="C374" s="3"/>
      <c r="D374" s="242"/>
      <c r="E374" s="242"/>
      <c r="F374" s="242"/>
      <c r="G374" s="192"/>
      <c r="H374" s="171"/>
      <c r="I374" s="171"/>
      <c r="J374" s="171"/>
      <c r="K374" s="171"/>
      <c r="L374" s="171"/>
    </row>
    <row r="375" spans="1:12" ht="12.75">
      <c r="A375" s="63"/>
      <c r="B375" s="7"/>
      <c r="C375" s="3"/>
      <c r="D375" s="242"/>
      <c r="E375" s="242"/>
      <c r="F375" s="242"/>
      <c r="G375" s="192"/>
      <c r="H375" s="171"/>
      <c r="I375" s="171"/>
      <c r="J375" s="171"/>
      <c r="K375" s="171"/>
      <c r="L375" s="171"/>
    </row>
    <row r="376" spans="1:12" ht="12.75">
      <c r="A376" s="63"/>
      <c r="B376" s="7"/>
      <c r="C376" s="3"/>
      <c r="D376" s="242"/>
      <c r="E376" s="242"/>
      <c r="F376" s="242"/>
      <c r="G376" s="192"/>
      <c r="H376" s="171"/>
      <c r="I376" s="171"/>
      <c r="J376" s="171"/>
      <c r="K376" s="171"/>
      <c r="L376" s="171"/>
    </row>
    <row r="377" spans="1:12" ht="12.75">
      <c r="A377" s="63"/>
      <c r="B377" s="7"/>
      <c r="C377" s="3"/>
      <c r="D377" s="242"/>
      <c r="E377" s="242"/>
      <c r="F377" s="242"/>
      <c r="G377" s="192"/>
      <c r="H377" s="171"/>
      <c r="I377" s="171"/>
      <c r="J377" s="171"/>
      <c r="K377" s="171"/>
      <c r="L377" s="171"/>
    </row>
    <row r="378" spans="1:12" ht="12.75">
      <c r="A378" s="63"/>
      <c r="B378" s="7"/>
      <c r="C378" s="3"/>
      <c r="D378" s="242"/>
      <c r="E378" s="242"/>
      <c r="F378" s="242"/>
      <c r="G378" s="192"/>
      <c r="H378" s="171"/>
      <c r="I378" s="171"/>
      <c r="J378" s="171"/>
      <c r="K378" s="171"/>
      <c r="L378" s="171"/>
    </row>
    <row r="379" spans="1:12" ht="12.75">
      <c r="A379" s="63"/>
      <c r="B379" s="7"/>
      <c r="C379" s="3"/>
      <c r="D379" s="242"/>
      <c r="E379" s="242"/>
      <c r="F379" s="242"/>
      <c r="G379" s="192"/>
      <c r="H379" s="171"/>
      <c r="I379" s="171"/>
      <c r="J379" s="171"/>
      <c r="K379" s="171"/>
      <c r="L379" s="171"/>
    </row>
    <row r="380" spans="1:12" ht="12.75">
      <c r="A380" s="63"/>
      <c r="B380" s="7"/>
      <c r="C380" s="3"/>
      <c r="D380" s="242"/>
      <c r="E380" s="242"/>
      <c r="F380" s="242"/>
      <c r="G380" s="192"/>
      <c r="H380" s="171"/>
      <c r="I380" s="171"/>
      <c r="J380" s="171"/>
      <c r="K380" s="171"/>
      <c r="L380" s="171"/>
    </row>
    <row r="381" spans="1:12" ht="12.75">
      <c r="A381" s="63"/>
      <c r="B381" s="7"/>
      <c r="C381" s="3"/>
      <c r="D381" s="242"/>
      <c r="E381" s="242"/>
      <c r="F381" s="242"/>
      <c r="G381" s="192"/>
      <c r="H381" s="171"/>
      <c r="I381" s="171"/>
      <c r="J381" s="171"/>
      <c r="K381" s="171"/>
      <c r="L381" s="171"/>
    </row>
    <row r="382" spans="1:12" ht="12.75">
      <c r="A382" s="63"/>
      <c r="B382" s="7"/>
      <c r="C382" s="3"/>
      <c r="D382" s="242"/>
      <c r="E382" s="242"/>
      <c r="F382" s="242"/>
      <c r="G382" s="192"/>
      <c r="H382" s="171"/>
      <c r="I382" s="171"/>
      <c r="J382" s="171"/>
      <c r="K382" s="171"/>
      <c r="L382" s="171"/>
    </row>
    <row r="383" spans="1:12" ht="12.75">
      <c r="A383" s="63"/>
      <c r="B383" s="7"/>
      <c r="C383" s="3"/>
      <c r="D383" s="242"/>
      <c r="E383" s="242"/>
      <c r="F383" s="242"/>
      <c r="G383" s="192"/>
      <c r="H383" s="171"/>
      <c r="I383" s="171"/>
      <c r="J383" s="171"/>
      <c r="K383" s="171"/>
      <c r="L383" s="171"/>
    </row>
    <row r="384" spans="1:12" ht="12.75">
      <c r="A384" s="63"/>
      <c r="B384" s="7"/>
      <c r="C384" s="3"/>
      <c r="D384" s="242"/>
      <c r="E384" s="242"/>
      <c r="F384" s="242"/>
      <c r="G384" s="192"/>
      <c r="H384" s="171"/>
      <c r="I384" s="171"/>
      <c r="J384" s="171"/>
      <c r="K384" s="171"/>
      <c r="L384" s="171"/>
    </row>
    <row r="385" spans="1:12" ht="12.75">
      <c r="A385" s="63"/>
      <c r="B385" s="7"/>
      <c r="C385" s="3"/>
      <c r="D385" s="242"/>
      <c r="E385" s="242"/>
      <c r="F385" s="242"/>
      <c r="G385" s="192"/>
      <c r="H385" s="171"/>
      <c r="I385" s="171"/>
      <c r="J385" s="171"/>
      <c r="K385" s="171"/>
      <c r="L385" s="171"/>
    </row>
    <row r="386" spans="1:12" ht="12.75">
      <c r="A386" s="63"/>
      <c r="B386" s="7"/>
      <c r="C386" s="3"/>
      <c r="D386" s="242"/>
      <c r="E386" s="242"/>
      <c r="F386" s="242"/>
      <c r="G386" s="192"/>
      <c r="H386" s="171"/>
      <c r="I386" s="171"/>
      <c r="J386" s="171"/>
      <c r="K386" s="171"/>
      <c r="L386" s="171"/>
    </row>
    <row r="387" spans="1:12" ht="12.75">
      <c r="A387" s="63"/>
      <c r="B387" s="7"/>
      <c r="C387" s="3"/>
      <c r="D387" s="242"/>
      <c r="E387" s="242"/>
      <c r="F387" s="242"/>
      <c r="G387" s="192"/>
      <c r="H387" s="171"/>
      <c r="I387" s="171"/>
      <c r="J387" s="171"/>
      <c r="K387" s="171"/>
      <c r="L387" s="171"/>
    </row>
  </sheetData>
  <sheetProtection/>
  <mergeCells count="19">
    <mergeCell ref="D8:D9"/>
    <mergeCell ref="B90:D90"/>
    <mergeCell ref="G8:G9"/>
    <mergeCell ref="L8:L9"/>
    <mergeCell ref="B102:D102"/>
    <mergeCell ref="B96:D96"/>
    <mergeCell ref="I8:I9"/>
    <mergeCell ref="A8:B8"/>
    <mergeCell ref="B74:D74"/>
    <mergeCell ref="D2:K4"/>
    <mergeCell ref="J158:M158"/>
    <mergeCell ref="A1:C1"/>
    <mergeCell ref="A2:C2"/>
    <mergeCell ref="F8:F9"/>
    <mergeCell ref="K8:K9"/>
    <mergeCell ref="J8:J9"/>
    <mergeCell ref="E8:E9"/>
    <mergeCell ref="H8:H9"/>
    <mergeCell ref="M8:M9"/>
  </mergeCells>
  <printOptions horizontalCentered="1"/>
  <pageMargins left="0" right="0" top="0" bottom="0" header="0.11811023622047245" footer="0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Održavanje</cp:lastModifiedBy>
  <cp:lastPrinted>2017-12-22T07:53:05Z</cp:lastPrinted>
  <dcterms:created xsi:type="dcterms:W3CDTF">2013-09-11T11:00:21Z</dcterms:created>
  <dcterms:modified xsi:type="dcterms:W3CDTF">2017-12-22T07:55:47Z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